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Direcção\Ano letivo 2022-23\"/>
    </mc:Choice>
  </mc:AlternateContent>
  <bookViews>
    <workbookView xWindow="0" yWindow="0" windowWidth="28800" windowHeight="12330" tabRatio="500" firstSheet="1" activeTab="2"/>
  </bookViews>
  <sheets>
    <sheet name="Capa" sheetId="1" r:id="rId1"/>
    <sheet name="Parte A - Resumo" sheetId="2" r:id="rId2"/>
    <sheet name="RH_Custos Reais" sheetId="3" r:id="rId3"/>
    <sheet name="RH_1720H" sheetId="4" r:id="rId4"/>
    <sheet name="Despesa Realizada" sheetId="5" r:id="rId5"/>
    <sheet name="Check-list Documentos" sheetId="6" r:id="rId6"/>
    <sheet name="Legenda" sheetId="7" r:id="rId7"/>
    <sheet name="Folha1" sheetId="8" r:id="rId8"/>
  </sheets>
  <definedNames>
    <definedName name="_xlnm.Print_Area" localSheetId="1">'Parte A - Resumo'!$B$2:$K$129</definedName>
    <definedName name="wrn.test_report.">{"test",#N/A,TRUE,"I.1 - CO only"}</definedName>
    <definedName name="wrn.test_reportCPF">{"test",#N/A,TRUE,"I.1 - CO only"}</definedName>
    <definedName name="xxx">{"test",#N/A,TRUE,"I.1 - CO only"}</definedName>
    <definedName name="xyz">{"test",#N/A,TRUE,"I.1 - CO only"}</definedName>
    <definedName name="yyy">{"test",#N/A,TRUE,"I.1 - CO only"}</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T17" i="8" l="1"/>
  <c r="Q17" i="8"/>
  <c r="R15" i="8"/>
  <c r="Q15" i="8"/>
  <c r="E10" i="8"/>
  <c r="E11" i="8" s="1"/>
  <c r="G6" i="8"/>
  <c r="G7" i="8" s="1"/>
  <c r="S23" i="5"/>
  <c r="P23" i="5"/>
  <c r="O23" i="5"/>
  <c r="F21" i="4"/>
  <c r="H21" i="4" s="1"/>
  <c r="F20" i="4"/>
  <c r="H20" i="4" s="1"/>
  <c r="F19" i="4"/>
  <c r="H19" i="4" s="1"/>
  <c r="F18" i="4"/>
  <c r="H18" i="4" s="1"/>
  <c r="F17" i="4"/>
  <c r="H17" i="4" s="1"/>
  <c r="H16" i="4"/>
  <c r="F16" i="4"/>
  <c r="H15" i="4"/>
  <c r="F15" i="4"/>
  <c r="N28" i="3"/>
  <c r="O28" i="3" s="1"/>
  <c r="K28" i="3"/>
  <c r="I28" i="3"/>
  <c r="F28" i="3"/>
  <c r="N27" i="3"/>
  <c r="K27" i="3"/>
  <c r="O27" i="3" s="1"/>
  <c r="I27" i="3"/>
  <c r="F27" i="3"/>
  <c r="N26" i="3"/>
  <c r="I26" i="3"/>
  <c r="K26" i="3" s="1"/>
  <c r="O26" i="3" s="1"/>
  <c r="F26" i="3"/>
  <c r="I25" i="3"/>
  <c r="F25" i="3"/>
  <c r="K25" i="3" s="1"/>
  <c r="O25" i="3" s="1"/>
  <c r="K24" i="3"/>
  <c r="O24" i="3" s="1"/>
  <c r="I24" i="3"/>
  <c r="F24" i="3"/>
  <c r="O23" i="3"/>
  <c r="N23" i="3"/>
  <c r="L23" i="3"/>
  <c r="K23" i="3"/>
  <c r="I23" i="3"/>
  <c r="F23" i="3"/>
  <c r="N22" i="3"/>
  <c r="K22" i="3"/>
  <c r="O22" i="3" s="1"/>
  <c r="I22" i="3"/>
  <c r="F22" i="3"/>
  <c r="O21" i="3"/>
  <c r="N21" i="3"/>
  <c r="K21" i="3"/>
  <c r="I21" i="3"/>
  <c r="F21" i="3"/>
  <c r="N20" i="3"/>
  <c r="I20" i="3"/>
  <c r="F20" i="3"/>
  <c r="K20" i="3" s="1"/>
  <c r="O20" i="3" s="1"/>
  <c r="N19" i="3"/>
  <c r="I19" i="3"/>
  <c r="F19" i="3"/>
  <c r="K19" i="3" s="1"/>
  <c r="O19" i="3" s="1"/>
  <c r="N18" i="3"/>
  <c r="O18" i="3" s="1"/>
  <c r="I18" i="3"/>
  <c r="K18" i="3" s="1"/>
  <c r="F18" i="3"/>
  <c r="N17" i="3"/>
  <c r="I17" i="3"/>
  <c r="F17" i="3"/>
  <c r="K17" i="3" s="1"/>
  <c r="N16" i="3"/>
  <c r="I16" i="3"/>
  <c r="F16" i="3"/>
  <c r="K16" i="3" s="1"/>
  <c r="O16" i="3" s="1"/>
  <c r="N15" i="3"/>
  <c r="I15" i="3"/>
  <c r="K15" i="3" s="1"/>
  <c r="O15" i="3" s="1"/>
  <c r="F15" i="3"/>
  <c r="N14" i="3"/>
  <c r="O14" i="3" s="1"/>
  <c r="K14" i="3"/>
  <c r="I14" i="3"/>
  <c r="F14" i="3"/>
  <c r="G123" i="2"/>
  <c r="F123" i="2"/>
  <c r="G115" i="2"/>
  <c r="G109" i="2"/>
  <c r="J108" i="2"/>
  <c r="J107" i="2"/>
  <c r="J106" i="2"/>
  <c r="J105" i="2"/>
  <c r="J104" i="2"/>
  <c r="J103" i="2"/>
  <c r="J102" i="2"/>
  <c r="J101" i="2"/>
  <c r="J109" i="2" s="1"/>
  <c r="H100" i="2"/>
  <c r="G100" i="2"/>
  <c r="F100" i="2"/>
  <c r="J99" i="2"/>
  <c r="J98" i="2"/>
  <c r="J97" i="2"/>
  <c r="J96" i="2"/>
  <c r="J95" i="2"/>
  <c r="J94" i="2"/>
  <c r="J93" i="2"/>
  <c r="J92" i="2"/>
  <c r="J100" i="2" s="1"/>
  <c r="H91" i="2"/>
  <c r="G91" i="2"/>
  <c r="F91" i="2"/>
  <c r="J90" i="2"/>
  <c r="J89" i="2"/>
  <c r="J88" i="2"/>
  <c r="J87" i="2"/>
  <c r="J86" i="2"/>
  <c r="J85" i="2"/>
  <c r="J84" i="2"/>
  <c r="J83" i="2"/>
  <c r="J91" i="2" s="1"/>
  <c r="H82" i="2"/>
  <c r="G82" i="2"/>
  <c r="F82" i="2"/>
  <c r="J81" i="2"/>
  <c r="J80" i="2"/>
  <c r="J79" i="2"/>
  <c r="J78" i="2"/>
  <c r="J77" i="2"/>
  <c r="J76" i="2"/>
  <c r="J75" i="2"/>
  <c r="J74" i="2"/>
  <c r="J82" i="2" s="1"/>
  <c r="H73" i="2"/>
  <c r="J72" i="2"/>
  <c r="J71" i="2"/>
  <c r="J70" i="2"/>
  <c r="J69" i="2"/>
  <c r="J68" i="2"/>
  <c r="J67" i="2"/>
  <c r="J66" i="2"/>
  <c r="J65" i="2"/>
  <c r="J73" i="2" s="1"/>
  <c r="H64" i="2"/>
  <c r="G64" i="2"/>
  <c r="F64" i="2"/>
  <c r="J63" i="2"/>
  <c r="J62" i="2"/>
  <c r="J61" i="2"/>
  <c r="J60" i="2"/>
  <c r="J59" i="2"/>
  <c r="J58" i="2"/>
  <c r="J57" i="2"/>
  <c r="J56" i="2"/>
  <c r="J64" i="2" s="1"/>
  <c r="H55" i="2"/>
  <c r="G55" i="2"/>
  <c r="F55" i="2"/>
  <c r="J54" i="2"/>
  <c r="J53" i="2"/>
  <c r="J52" i="2"/>
  <c r="J51" i="2"/>
  <c r="J50" i="2"/>
  <c r="J49" i="2"/>
  <c r="J48" i="2"/>
  <c r="J47" i="2"/>
  <c r="J55" i="2" s="1"/>
  <c r="H46" i="2"/>
  <c r="J45" i="2"/>
  <c r="J44" i="2"/>
  <c r="J43" i="2"/>
  <c r="J42" i="2"/>
  <c r="J41" i="2"/>
  <c r="J40" i="2"/>
  <c r="J39" i="2"/>
  <c r="J38" i="2"/>
  <c r="J46" i="2" s="1"/>
  <c r="H33" i="2"/>
  <c r="J32" i="2"/>
  <c r="G32" i="2"/>
  <c r="F32" i="2"/>
  <c r="J31" i="2"/>
  <c r="G31" i="2"/>
  <c r="F31" i="2"/>
  <c r="J30" i="2"/>
  <c r="G30" i="2"/>
  <c r="F30" i="2"/>
  <c r="J29" i="2"/>
  <c r="G29" i="2"/>
  <c r="F29" i="2"/>
  <c r="J28" i="2"/>
  <c r="J33" i="2" s="1"/>
  <c r="G28" i="2"/>
  <c r="F28" i="2"/>
  <c r="J27" i="2"/>
  <c r="G27" i="2"/>
  <c r="F27" i="2"/>
  <c r="J26" i="2"/>
  <c r="G26" i="2"/>
  <c r="F26" i="2"/>
  <c r="J25" i="2"/>
  <c r="B22" i="1"/>
  <c r="B21" i="1"/>
  <c r="O31" i="3" l="1"/>
  <c r="O17" i="3"/>
  <c r="G38" i="2" l="1"/>
  <c r="F38" i="2"/>
  <c r="E13" i="8"/>
  <c r="G25" i="2" l="1"/>
  <c r="G33" i="2" s="1"/>
  <c r="G46" i="2"/>
  <c r="F25" i="2"/>
  <c r="F33" i="2" s="1"/>
  <c r="F46" i="2"/>
</calcChain>
</file>

<file path=xl/comments1.xml><?xml version="1.0" encoding="utf-8"?>
<comments xmlns="http://schemas.openxmlformats.org/spreadsheetml/2006/main">
  <authors>
    <author/>
  </authors>
  <commentList>
    <comment ref="A4" authorId="0" shapeId="0">
      <text>
        <r>
          <rPr>
            <sz val="11"/>
            <color rgb="FF000000"/>
            <rFont val="Calibri"/>
            <family val="2"/>
            <charset val="1"/>
          </rPr>
          <t xml:space="preserve">Nº colocado em continuação com a numeração usada no relatório de execução financeira nº1 que acabou no nº9
</t>
        </r>
      </text>
    </comment>
  </commentList>
</comments>
</file>

<file path=xl/sharedStrings.xml><?xml version="1.0" encoding="utf-8"?>
<sst xmlns="http://schemas.openxmlformats.org/spreadsheetml/2006/main" count="513" uniqueCount="263">
  <si>
    <t>PROGRAMA CRESCIMENTO AZUL</t>
  </si>
  <si>
    <t>Relatório de Execução Financeira</t>
  </si>
  <si>
    <t>(Versão 3.0 - maio 2021)</t>
  </si>
  <si>
    <t>Data do Relatório</t>
  </si>
  <si>
    <t>Relatório N.º</t>
  </si>
  <si>
    <t>PARTE A - RELATÓRIO DE EXECUÇÃO FINANCEIRA</t>
  </si>
  <si>
    <t>1 - Identificação do Projeto</t>
  </si>
  <si>
    <t>Promotor:</t>
  </si>
  <si>
    <t>Agrupamento de Escolas de Vagos</t>
  </si>
  <si>
    <t>NIF:</t>
  </si>
  <si>
    <t>Nome do Projeto:</t>
  </si>
  <si>
    <t>Vagos-uma escola que é clube nautico</t>
  </si>
  <si>
    <t>Código do Projeto</t>
  </si>
  <si>
    <t>PT-INNOVATION-0032</t>
  </si>
  <si>
    <t>Período do Relatório</t>
  </si>
  <si>
    <t>Data de início</t>
  </si>
  <si>
    <t>Data de Fim</t>
  </si>
  <si>
    <t>Relatório de Execução n.º</t>
  </si>
  <si>
    <t>2- Identificação da despesa elegível do Promotor e Parceiros</t>
  </si>
  <si>
    <t>Designação</t>
  </si>
  <si>
    <t>NIF</t>
  </si>
  <si>
    <t>Despesa Total  Executada 
(€)</t>
  </si>
  <si>
    <t>Despesa Total Elegível Executada (€)</t>
  </si>
  <si>
    <t>Despesa Total Elegível Validada (€)</t>
  </si>
  <si>
    <t xml:space="preserve">% de Financiamento do Programa </t>
  </si>
  <si>
    <t>Financiamento Justificado (€)</t>
  </si>
  <si>
    <t>Promotor</t>
  </si>
  <si>
    <t>Parceiro 1</t>
  </si>
  <si>
    <t>Parceiro 2</t>
  </si>
  <si>
    <t>Parceiro 3</t>
  </si>
  <si>
    <t>Parceiro 4</t>
  </si>
  <si>
    <t>Parceiro 5</t>
  </si>
  <si>
    <t>Parceiro 6</t>
  </si>
  <si>
    <t>Parceiro …</t>
  </si>
  <si>
    <t>TOTAL</t>
  </si>
  <si>
    <t>3 - Resumo - Despesa Realizada neste Relatório</t>
  </si>
  <si>
    <t>* - A preencher pelo Promotor    ** - A preencher pelo Operador de Programa</t>
  </si>
  <si>
    <t>Rubricas de Despesa</t>
  </si>
  <si>
    <t>Entidade</t>
  </si>
  <si>
    <t>Despesa Total  Executada *
(€)</t>
  </si>
  <si>
    <t>Despesa Total Elegível Executada*(€)</t>
  </si>
  <si>
    <t>Despesa Total Elegível Validada** (€)</t>
  </si>
  <si>
    <t>% de Financiamento do Programa **</t>
  </si>
  <si>
    <t>Financiamento Justificado (€)**</t>
  </si>
  <si>
    <t>a) Recursos humanos afetos ao projeto</t>
  </si>
  <si>
    <t>….</t>
  </si>
  <si>
    <t>b) Despesas de deslocação e ajudas de custo dos recursos humanos afetos ao projeto</t>
  </si>
  <si>
    <t>c) Depreciação do custo de equipamentos novos ou usados</t>
  </si>
  <si>
    <t xml:space="preserve">d) Custo de equipamentos novos ou usados </t>
  </si>
  <si>
    <t>e) Custos com consumíveis e materiais</t>
  </si>
  <si>
    <t>f) Custos decorrentes de outros contratos adjudicados pelo promotor de projeto</t>
  </si>
  <si>
    <t xml:space="preserve">g) Custos decorrentes diretamente dos requisitos impostos pelo contrato de projeto </t>
  </si>
  <si>
    <t>h) Custos Indiretos</t>
  </si>
  <si>
    <t>4 - Adiantamentos pagos ao Promotor e Parceiros</t>
  </si>
  <si>
    <t>Valor recebido no último adiantamento
(€)</t>
  </si>
  <si>
    <t>Valor Total dos Adiantamentos recebidos (€)</t>
  </si>
  <si>
    <t>Para os devidos efeitos se declara que as despesas apresentadas no presente relatório financeiro não foram sujeitas a duplo financiamento.</t>
  </si>
  <si>
    <t>Data e Assinatura:</t>
  </si>
  <si>
    <t>Desigação do Projeto</t>
  </si>
  <si>
    <t>Vagos uma escola que é clube nautico</t>
  </si>
  <si>
    <t>PT inovation 0032</t>
  </si>
  <si>
    <t>Agrupamento de escolas de Vagos</t>
  </si>
  <si>
    <t>Reporte Financeiro N.º</t>
  </si>
  <si>
    <t>Mês/Ano</t>
  </si>
  <si>
    <t>Nº de ordem</t>
  </si>
  <si>
    <t>Promotor/Parceiro</t>
  </si>
  <si>
    <t>Vencimento_N.º de Doc/Refª</t>
  </si>
  <si>
    <t>Identificação do Colaborador</t>
  </si>
  <si>
    <t>Vencimento_Salário Base_€</t>
  </si>
  <si>
    <t>Vencimento_Subsídio Férias e Natal_€</t>
  </si>
  <si>
    <t>Vencimento_Subs. Refeição_€</t>
  </si>
  <si>
    <t>Vencimento_Outros abonos_€</t>
  </si>
  <si>
    <t>Encargos Ent. Patronal SS/CGA_€</t>
  </si>
  <si>
    <t>Seguro de Acidentes de Trabalho_€</t>
  </si>
  <si>
    <t xml:space="preserve">Total_€ </t>
  </si>
  <si>
    <t>Nº Horas Trabalhadas no Mês</t>
  </si>
  <si>
    <t>Nº Horas imputadas ao projeto no Mês</t>
  </si>
  <si>
    <t xml:space="preserve">% imputação </t>
  </si>
  <si>
    <t>Despesa Apresentada pelo BF para Financiamento_€</t>
  </si>
  <si>
    <t>Despesa elegível validada  pelo OP (€)</t>
  </si>
  <si>
    <t>Observações</t>
  </si>
  <si>
    <t>(1)</t>
  </si>
  <si>
    <t>(2)</t>
  </si>
  <si>
    <t>(3)</t>
  </si>
  <si>
    <t>(4)</t>
  </si>
  <si>
    <t>(5)</t>
  </si>
  <si>
    <t>(6)</t>
  </si>
  <si>
    <t>(7)</t>
  </si>
  <si>
    <t>(8)</t>
  </si>
  <si>
    <t>(9)</t>
  </si>
  <si>
    <t>(10)</t>
  </si>
  <si>
    <t>(11)</t>
  </si>
  <si>
    <t>(12)</t>
  </si>
  <si>
    <t>(13)</t>
  </si>
  <si>
    <t>(14)</t>
  </si>
  <si>
    <t>(15)</t>
  </si>
  <si>
    <t>(16)</t>
  </si>
  <si>
    <t>(17)</t>
  </si>
  <si>
    <t>agrupamento de escolas de vagos</t>
  </si>
  <si>
    <t>Total</t>
  </si>
  <si>
    <t xml:space="preserve">Número sequencial identificativo da despesa neste Anexo </t>
  </si>
  <si>
    <t>Número sequencial ou referência da despesa (ex. Venc./Maio 2021)</t>
  </si>
  <si>
    <t>Pode incluir abonos regulares como despesas de representação, complemento isenção de horário, etc.</t>
  </si>
  <si>
    <t>Pagamento Vencimento_€</t>
  </si>
  <si>
    <t>Montante correspondente ao pagamento de todos as parcelas associadas à remuneração (vg. Salário, contribuições AT, SS/CGA, sindicatos, ADSE, …)</t>
  </si>
  <si>
    <t>Resultado da aplicação da taxa de imputação à despesa total elegível devendo ser dedicada especial atenção à elegibilidade das despesas com ajudas de custo de colaboradores com tempo de trabalho imputado</t>
  </si>
  <si>
    <t>Despesa elegível validada pelo OP (€)</t>
  </si>
  <si>
    <t>Despesa considerada elegível pelo OP após a verificação administrativa do pedido de pagamento</t>
  </si>
  <si>
    <t>Identificar situações específicas com impacto na despesa (ex.estorno, outras devoluções)</t>
  </si>
  <si>
    <t>Em sede de verificação documental pelo Operador de Programa deverá ser disponibilizado o respetivo mapa de vencimentos (abonos e descontos)  que deve individualizar as diversas parcelas do vencimento quer em termos de abonos quer em temos de descontos.</t>
  </si>
  <si>
    <t>Em sede de verificação documental pelo Operador de Programa deverão ser disponibilizados os adequados comprovativos de pagamento das diversas parcelas do vencimento, designadamente, pagamento do salário ao trabalhador, pagamento à AT, pagamentos à SS/CGA, pagamento à ADSE, pagamento ao sindicato, etc.</t>
  </si>
  <si>
    <t>Últimos Custos Anuais Brutos Documentados</t>
  </si>
  <si>
    <t>Colaborador em exclusividade</t>
  </si>
  <si>
    <t>Valor da Taxa Horária</t>
  </si>
  <si>
    <t>Nº horas trabalhadas pelo colaborador no projeto</t>
  </si>
  <si>
    <t>Custos com Pessoal</t>
  </si>
  <si>
    <t xml:space="preserve">número sequencial identificativo da despesa neste Anexo </t>
  </si>
  <si>
    <t>correspondem aos dados disponíveis para os últimos 12 meses consecutivos de custos remuneratórios pagos pela entidade empregadora com caráter regular, não devendo incluir despesas pontuais como por exemplo horas extraordinárias.</t>
  </si>
  <si>
    <t>indicar "Sim" ou "Não"</t>
  </si>
  <si>
    <t>este valor resulta do rácio entre os Custos Anuais Brutos pelas 1720 horas</t>
  </si>
  <si>
    <t>informação suportada por time-sheet (no caso da afetação não ser em exclusividade). O nº de horas declarado não pode exceder as 1720 horas anuais e diz respeito às horas trabalhadas durante os meses do período de reporte respetivo</t>
  </si>
  <si>
    <t>resulta do produto entre o "valor da Taxa Horária" e o "Nº horas trabalhadas pelo colaborador no projeto"</t>
  </si>
  <si>
    <t>Designação do Projeto</t>
  </si>
  <si>
    <t>Nº do Reporte Financeiro N.º</t>
  </si>
  <si>
    <t>Promtor/Parceiro</t>
  </si>
  <si>
    <t>Categoria de Despesa</t>
  </si>
  <si>
    <t>Fornecedor_NIF</t>
  </si>
  <si>
    <t>Fornecedor_Designação</t>
  </si>
  <si>
    <t>Descrição da despesa</t>
  </si>
  <si>
    <t>Doc. Comprovativo da Despesa_Tipo</t>
  </si>
  <si>
    <t>Doc. Comprovativo da Despesa_Nº</t>
  </si>
  <si>
    <t>Doc. Comprovativo da Despesa_Data</t>
  </si>
  <si>
    <t>Doc. Comprovativo da Despesa_Valor (com IVA)</t>
  </si>
  <si>
    <t xml:space="preserve">Doc. Comprovativo da Despesa_% imputação </t>
  </si>
  <si>
    <t>Comprovativo do pagamento_despesa fornecedores_Data</t>
  </si>
  <si>
    <t>Comprovativo do pagamento_despesa fornecedores_Tipo</t>
  </si>
  <si>
    <t>Comprovativo do pagamento_despesa fornecedores_Valor</t>
  </si>
  <si>
    <t>Despesa Total Realizada (€)</t>
  </si>
  <si>
    <t>Despesa Elegível Realizada (€)</t>
  </si>
  <si>
    <t>Classificação Contabilística</t>
  </si>
  <si>
    <t>Contratação pública</t>
  </si>
  <si>
    <t>(18)</t>
  </si>
  <si>
    <t>(19)</t>
  </si>
  <si>
    <t>(20)</t>
  </si>
  <si>
    <t>SIPRE, Lda</t>
  </si>
  <si>
    <t>aquisicao de Caiaque</t>
  </si>
  <si>
    <t>Fatura (FT)</t>
  </si>
  <si>
    <t>22/14</t>
  </si>
  <si>
    <t>Transferencia Bancaria</t>
  </si>
  <si>
    <t>Ajuste direto simplificado</t>
  </si>
  <si>
    <t>composite solutions lda</t>
  </si>
  <si>
    <t>embarcação à vela SPA 12</t>
  </si>
  <si>
    <t>22/53</t>
  </si>
  <si>
    <t>bruno sarabando Maria</t>
  </si>
  <si>
    <t>prestação de serviços</t>
  </si>
  <si>
    <t>Fatura-Recibo (FR)</t>
  </si>
  <si>
    <t>simoes e linhares</t>
  </si>
  <si>
    <t>impressao de livro</t>
  </si>
  <si>
    <t>SPDAD, unipessoal, Lda</t>
  </si>
  <si>
    <t>aquisição de prancha de surf</t>
  </si>
  <si>
    <t>identificação da categoria de despesa (ver ex. tabela 3 do Financial Guidance)</t>
  </si>
  <si>
    <t xml:space="preserve">fatura (FT), fatura-recibo (FR), nota crédito (NC), outros (OU). </t>
  </si>
  <si>
    <t>transferência Bancária (TB), Cheque (Ch), Extrato Bancário (EB), Outros (Ou)</t>
  </si>
  <si>
    <t>codificação do POC ou POCP de registo da despesa na rspetiva contabilidade</t>
  </si>
  <si>
    <t xml:space="preserve">Contratação Pública </t>
  </si>
  <si>
    <t>identificação do tipo de procedimento de contratação pública (ajuste direto simplificado, ajuste direto, consulta prévia,…)</t>
  </si>
  <si>
    <t xml:space="preserve">despesa final considerada elegível pelo OP </t>
  </si>
  <si>
    <t>identificar situações específicas com impacto na despesa (ex.estorno, outras devoluções)</t>
  </si>
  <si>
    <t>Lista de documentos despesa – pedidos de pagamento (Check List que faz parte do pedido de pagamento)</t>
  </si>
  <si>
    <t>a) Recursos Humanos afetos ao projeto</t>
  </si>
  <si>
    <t>Contrato do vínculo laboral ou declaração comprovativa em como o Recursos Humano é contratado pela  entidade, e dos comprovativos dos encargos sociais (ex: inscrição na Segurança Social) - a apresentar apenas na primeira vez em que é apresentada a despesa de remuneração do RH)</t>
  </si>
  <si>
    <r>
      <rPr>
        <b/>
        <sz val="12"/>
        <rFont val="Calibri"/>
        <family val="2"/>
        <charset val="1"/>
      </rPr>
      <t>Definição de salário base</t>
    </r>
    <r>
      <rPr>
        <sz val="12"/>
        <rFont val="Calibri"/>
        <family val="2"/>
        <charset val="1"/>
      </rPr>
      <t>, o conjunto de todas as remunerações de carácter certo e permanente sujeitas a tributação fiscal e declaradas para efeitos de proteção social do trabalhador, acrescido do subsídio de refeição. Inclui as prestações do empregador para efeitos de proteção social (SS, CGA);</t>
    </r>
  </si>
  <si>
    <r>
      <rPr>
        <b/>
        <sz val="12"/>
        <rFont val="Calibri"/>
        <family val="2"/>
        <charset val="1"/>
      </rPr>
      <t xml:space="preserve">RH 1720H </t>
    </r>
    <r>
      <rPr>
        <sz val="12"/>
        <rFont val="Calibri"/>
        <family val="2"/>
        <charset val="1"/>
      </rPr>
      <t>- os «últimos custos anuais brutos documentados» correspondem aos dados disponíveis para os últimos 12 meses consecutivos de custos remuneratórios pagos pela entidade empregadora com caráter regular, não devendo incluir despesas pontuais como por exemplo horas extraordinárias. A documentação a disponibilizar para determinar a taxa horária corresponde às folhas remuneratórias mensais de cada colaborador demonstrativas do custo total nas suas diversas componentes incluindo os encargos da entidade empregadora.</t>
    </r>
  </si>
  <si>
    <r>
      <rPr>
        <b/>
        <sz val="12"/>
        <rFont val="Calibri"/>
        <family val="2"/>
        <charset val="1"/>
      </rPr>
      <t>RH Custos Reais</t>
    </r>
    <r>
      <rPr>
        <sz val="12"/>
        <rFont val="Calibri"/>
        <family val="2"/>
        <charset val="1"/>
      </rPr>
      <t xml:space="preserve"> - evidências demonstrativas das despesas realizadas (v.g. folhas remuneratórias com detalhe adequado que permita a reconciliação com os comprovativos de pagamento); os respetivos pagamentos (transferências bancárias que totalizem a despesa apoiada, v.g. pagamento aos colaboradores, segurança social, Autoridade Tributária, etc.). Deverá ser também apresentado o Mapa de assiduidade.
Mais concretamente:
Comprovativo do pagamento:
Ordem de transferência bancária
Extrato bancário 
Registos Contabilísticos:
Mapa de processamento mensal de salários identificando os trabalhadores e cada uma das rúbricas de remunerações e encargos
Lançamento Contabilístico do processamento de salários
Extrato contabilístico das contas #631 (Gestores); #632 (pessoal) e #635 (encargos das remunerações)</t>
    </r>
  </si>
  <si>
    <t>• quando os pagamentos relativos às prestações dos colaboradores para os diferentes destinatários (AT, SS, ADSE, sindicatos, etc.) estão incluídos em pagamentos que envolvam outros elementos, deverá ser objetivamente demonstrado que os montantes relativos ao colaborador estão incluídos no total desses pagamentos;
• quando haja colaboradores que não se encontram afetos em exclusividade deverá ser aplicada a % de afetação  às respetivas despesas remuneratórias para a determinação da despesa elegível;</t>
  </si>
  <si>
    <r>
      <rPr>
        <b/>
        <sz val="12"/>
        <rFont val="Calibri"/>
        <family val="2"/>
        <charset val="1"/>
      </rPr>
      <t xml:space="preserve"> Timesheet </t>
    </r>
    <r>
      <rPr>
        <sz val="12"/>
        <rFont val="Calibri"/>
        <family val="2"/>
        <charset val="1"/>
      </rPr>
      <t>– template (no caso dos RH afetos parcialmente ao projeto) - a demonstração do tempo de trabalho afeto a atividades do Projeto deverá ser efetuada sempre com recurso a folhas de ocupação de tempo de trabalho (aprovadas superiormente). Estas folhas devem ser preenchidas separadamente para cada colaborador e conter informações mensais sobre o total de horas trabalhadas pelo colaborador e as horas trabalhadas especificamente para o Projeto;</t>
    </r>
  </si>
  <si>
    <r>
      <rPr>
        <sz val="12"/>
        <rFont val="Calibri"/>
        <family val="2"/>
        <charset val="1"/>
      </rPr>
      <t xml:space="preserve">A folha de ocupação de tempo de trabalho </t>
    </r>
    <r>
      <rPr>
        <b/>
        <sz val="12"/>
        <rFont val="Calibri"/>
        <family val="2"/>
        <charset val="1"/>
      </rPr>
      <t>é dispensável unicamente para os colaboradores afetos em exclusivo (100% do tempo de trabalho)</t>
    </r>
    <r>
      <rPr>
        <sz val="12"/>
        <rFont val="Calibri"/>
        <family val="2"/>
        <charset val="1"/>
      </rPr>
      <t xml:space="preserve"> a atividades do Projeto</t>
    </r>
  </si>
  <si>
    <t>No caso de despesas com Bolseiros deverão ser apresentados os seguintes documentos relativos ao processo de contratação:</t>
  </si>
  <si>
    <r>
      <rPr>
        <sz val="11"/>
        <rFont val="Wingdings"/>
        <charset val="2"/>
      </rPr>
      <t>§</t>
    </r>
    <r>
      <rPr>
        <sz val="7"/>
        <rFont val="Times New Roman"/>
        <family val="1"/>
        <charset val="1"/>
      </rPr>
      <t xml:space="preserve">  </t>
    </r>
    <r>
      <rPr>
        <sz val="11"/>
        <rFont val="Calibri"/>
        <family val="2"/>
        <charset val="1"/>
      </rPr>
      <t>Pedido/autorização de abertura do procedimento;</t>
    </r>
  </si>
  <si>
    <r>
      <rPr>
        <sz val="11"/>
        <rFont val="Wingdings"/>
        <charset val="2"/>
      </rPr>
      <t>§</t>
    </r>
    <r>
      <rPr>
        <sz val="7"/>
        <rFont val="Times New Roman"/>
        <family val="1"/>
        <charset val="1"/>
      </rPr>
      <t xml:space="preserve">  </t>
    </r>
    <r>
      <rPr>
        <sz val="11"/>
        <rFont val="Calibri"/>
        <family val="2"/>
        <charset val="1"/>
      </rPr>
      <t>Nomeação do júri do concurso;</t>
    </r>
  </si>
  <si>
    <r>
      <rPr>
        <sz val="11"/>
        <rFont val="Wingdings"/>
        <charset val="2"/>
      </rPr>
      <t>§</t>
    </r>
    <r>
      <rPr>
        <sz val="7"/>
        <rFont val="Times New Roman"/>
        <family val="1"/>
        <charset val="1"/>
      </rPr>
      <t xml:space="preserve">  </t>
    </r>
    <r>
      <rPr>
        <sz val="11"/>
        <rFont val="Calibri"/>
        <family val="2"/>
        <charset val="1"/>
      </rPr>
      <t>Anúncio do concurso da bolsa;</t>
    </r>
  </si>
  <si>
    <r>
      <rPr>
        <sz val="11"/>
        <rFont val="Wingdings"/>
        <charset val="2"/>
      </rPr>
      <t>§</t>
    </r>
    <r>
      <rPr>
        <sz val="7"/>
        <rFont val="Times New Roman"/>
        <family val="1"/>
        <charset val="1"/>
      </rPr>
      <t xml:space="preserve">  </t>
    </r>
    <r>
      <rPr>
        <sz val="11"/>
        <rFont val="Calibri"/>
        <family val="2"/>
        <charset val="1"/>
      </rPr>
      <t>Publicitação do anúncio de concurso;</t>
    </r>
  </si>
  <si>
    <r>
      <rPr>
        <sz val="11"/>
        <rFont val="Wingdings"/>
        <charset val="2"/>
      </rPr>
      <t>§</t>
    </r>
    <r>
      <rPr>
        <sz val="7"/>
        <rFont val="Times New Roman"/>
        <family val="1"/>
        <charset val="1"/>
      </rPr>
      <t xml:space="preserve">  </t>
    </r>
    <r>
      <rPr>
        <sz val="11"/>
        <rFont val="Calibri"/>
        <family val="2"/>
        <charset val="1"/>
      </rPr>
      <t>Atas das reuniões do júri do concurso, designadamente as atas que contém:</t>
    </r>
  </si>
  <si>
    <r>
      <rPr>
        <sz val="11"/>
        <rFont val="Courier New"/>
        <family val="3"/>
        <charset val="1"/>
      </rPr>
      <t>o</t>
    </r>
    <r>
      <rPr>
        <sz val="7"/>
        <rFont val="Times New Roman"/>
        <family val="1"/>
        <charset val="1"/>
      </rPr>
      <t xml:space="preserve">   </t>
    </r>
    <r>
      <rPr>
        <sz val="11"/>
        <rFont val="Calibri"/>
        <family val="2"/>
        <charset val="1"/>
      </rPr>
      <t>A definição dos critérios de seleção para atribuição da Bolsa;</t>
    </r>
  </si>
  <si>
    <r>
      <rPr>
        <sz val="11"/>
        <rFont val="Courier New"/>
        <family val="3"/>
        <charset val="1"/>
      </rPr>
      <t>o</t>
    </r>
    <r>
      <rPr>
        <sz val="7"/>
        <rFont val="Times New Roman"/>
        <family val="1"/>
        <charset val="1"/>
      </rPr>
      <t xml:space="preserve">   </t>
    </r>
    <r>
      <rPr>
        <sz val="11"/>
        <rFont val="Calibri"/>
        <family val="2"/>
        <charset val="1"/>
      </rPr>
      <t>O projeto de lista de ordenação dos resultados de todos os candidatos para pronuncia;</t>
    </r>
  </si>
  <si>
    <r>
      <rPr>
        <sz val="11"/>
        <rFont val="Courier New"/>
        <family val="3"/>
        <charset val="1"/>
      </rPr>
      <t>o</t>
    </r>
    <r>
      <rPr>
        <sz val="7"/>
        <rFont val="Times New Roman"/>
        <family val="1"/>
        <charset val="1"/>
      </rPr>
      <t xml:space="preserve">   </t>
    </r>
    <r>
      <rPr>
        <sz val="11"/>
        <rFont val="Calibri"/>
        <family val="2"/>
        <charset val="1"/>
      </rPr>
      <t>As avaliações obtidas em cada um dos critérios de seleção de avaliação;</t>
    </r>
  </si>
  <si>
    <r>
      <rPr>
        <sz val="11"/>
        <rFont val="Courier New"/>
        <family val="3"/>
        <charset val="1"/>
      </rPr>
      <t>o</t>
    </r>
    <r>
      <rPr>
        <sz val="7"/>
        <rFont val="Times New Roman"/>
        <family val="1"/>
        <charset val="1"/>
      </rPr>
      <t xml:space="preserve">   </t>
    </r>
    <r>
      <rPr>
        <sz val="11"/>
        <rFont val="Calibri"/>
        <family val="2"/>
        <charset val="1"/>
      </rPr>
      <t>As reclamações por parte dos candidatos à atribuição da Bolsa, após a respetiva comunicação “audiência prévia”;</t>
    </r>
  </si>
  <si>
    <r>
      <rPr>
        <sz val="11"/>
        <rFont val="Courier New"/>
        <family val="3"/>
        <charset val="1"/>
      </rPr>
      <t>o</t>
    </r>
    <r>
      <rPr>
        <sz val="7"/>
        <rFont val="Times New Roman"/>
        <family val="1"/>
        <charset val="1"/>
      </rPr>
      <t xml:space="preserve">   </t>
    </r>
    <r>
      <rPr>
        <sz val="11"/>
        <rFont val="Calibri"/>
        <family val="2"/>
        <charset val="1"/>
      </rPr>
      <t>O relatório final.</t>
    </r>
  </si>
  <si>
    <r>
      <rPr>
        <sz val="11"/>
        <rFont val="Wingdings"/>
        <charset val="2"/>
      </rPr>
      <t>§</t>
    </r>
    <r>
      <rPr>
        <sz val="7"/>
        <rFont val="Times New Roman"/>
        <family val="1"/>
        <charset val="1"/>
      </rPr>
      <t xml:space="preserve">  </t>
    </r>
    <r>
      <rPr>
        <sz val="11"/>
        <rFont val="Calibri"/>
        <family val="2"/>
        <charset val="1"/>
      </rPr>
      <t xml:space="preserve"> Autorização/homologação da contratação do bolseiro;</t>
    </r>
  </si>
  <si>
    <r>
      <rPr>
        <sz val="11"/>
        <rFont val="Wingdings"/>
        <charset val="2"/>
      </rPr>
      <t>§</t>
    </r>
    <r>
      <rPr>
        <sz val="7"/>
        <rFont val="Times New Roman"/>
        <family val="1"/>
        <charset val="1"/>
      </rPr>
      <t xml:space="preserve">  </t>
    </r>
    <r>
      <rPr>
        <sz val="11"/>
        <rFont val="Calibri"/>
        <family val="2"/>
        <charset val="1"/>
      </rPr>
      <t>Plano de atividades a desenvolver pelo bolseiro, aprovado e assinado;</t>
    </r>
  </si>
  <si>
    <r>
      <rPr>
        <sz val="11"/>
        <rFont val="Wingdings"/>
        <charset val="2"/>
      </rPr>
      <t>§</t>
    </r>
    <r>
      <rPr>
        <sz val="7"/>
        <rFont val="Times New Roman"/>
        <family val="1"/>
        <charset val="1"/>
      </rPr>
      <t xml:space="preserve">  </t>
    </r>
    <r>
      <rPr>
        <sz val="11"/>
        <rFont val="Calibri"/>
        <family val="2"/>
        <charset val="1"/>
      </rPr>
      <t>Contrato assinado;</t>
    </r>
  </si>
  <si>
    <r>
      <rPr>
        <sz val="11"/>
        <rFont val="Wingdings"/>
        <charset val="2"/>
      </rPr>
      <t>§</t>
    </r>
    <r>
      <rPr>
        <sz val="7"/>
        <rFont val="Times New Roman"/>
        <family val="1"/>
        <charset val="1"/>
      </rPr>
      <t xml:space="preserve">  </t>
    </r>
    <r>
      <rPr>
        <sz val="11"/>
        <rFont val="Calibri"/>
        <family val="2"/>
        <charset val="1"/>
      </rPr>
      <t>Evidência do envio do Contrato assinado para a FCT, caso seja aplicável.</t>
    </r>
  </si>
  <si>
    <t>Processo de contratação/aquisição do bem e serviço </t>
  </si>
  <si>
    <t>Carta/email convite – caso aplicável  </t>
  </si>
  <si>
    <t>Fatura/Recibo</t>
  </si>
  <si>
    <t>Registo contabilístico:
•	Registo do Lançamento Contabilístico 
•	Extrato da Conta de terceiros – Fornecedores (para evidenciar que foi registada e paga a despesa)
•	Extratos Contabilísticos da conta Gastos (#62 ou #63) ou da Conta Ativos (para evidenciar que foi registado e não foi anulado)</t>
  </si>
  <si>
    <t>Comprovativo do meio de pagamento e do respetivo comprovativo do movimento da conta bancária (Cheque, cartão de crédito, transferência bancária, extrato bancário)</t>
  </si>
  <si>
    <r>
      <rPr>
        <sz val="10"/>
        <rFont val="Symbol"/>
        <family val="1"/>
        <charset val="2"/>
      </rPr>
      <t>·</t>
    </r>
    <r>
      <rPr>
        <sz val="7"/>
        <rFont val="Times New Roman"/>
        <family val="1"/>
        <charset val="1"/>
      </rPr>
      <t xml:space="preserve">         </t>
    </r>
    <r>
      <rPr>
        <sz val="12"/>
        <rFont val="Calibri"/>
        <family val="2"/>
        <charset val="1"/>
      </rPr>
      <t>Cartão de embarque – viagens de avião </t>
    </r>
  </si>
  <si>
    <r>
      <rPr>
        <sz val="10"/>
        <rFont val="Symbol"/>
        <family val="1"/>
        <charset val="2"/>
      </rPr>
      <t>·</t>
    </r>
    <r>
      <rPr>
        <sz val="7"/>
        <rFont val="Times New Roman"/>
        <family val="1"/>
        <charset val="1"/>
      </rPr>
      <t xml:space="preserve">         </t>
    </r>
    <r>
      <rPr>
        <sz val="12"/>
        <rFont val="Calibri"/>
        <family val="2"/>
        <charset val="1"/>
      </rPr>
      <t>Comprovativo da presença na reunião/evento (ata de reunião, lista de presenças, inscrição no evento, etc). </t>
    </r>
  </si>
  <si>
    <t xml:space="preserve">Relatório de Missão </t>
  </si>
  <si>
    <t>c) Amortização  de equipamentos novos ou usados</t>
  </si>
  <si>
    <t>Processo de contratação/aquisição do bem ou serviço </t>
  </si>
  <si>
    <t>Registo contabilístico:
•	Registo do Lançamento Contabilístico 
•	Extrato da Conta de terceiros – Fornecedores (para evidenciar que foi registada e paga a despesa)
•	Extratos Contabilísticos da conta Gastos (#62 ou #63) ou da Conta Ativos (para evidenciar que foi registado e não foi anulado)
•	Registo do Imobilizado</t>
  </si>
  <si>
    <t xml:space="preserve"> Comprovativo do meio de pagamento e do respetivo comprovativo do movimento da conta bancária (Cheque, cartão de crédito, transferência bancária, extrato bancário)</t>
  </si>
  <si>
    <t>Metodologia cálculo valor Amortização/Depreciação</t>
  </si>
  <si>
    <t>d) Aquisição de equipamentos novos ou usados</t>
  </si>
  <si>
    <t xml:space="preserve">Comprovativo do meio de pagamento e do respetivo comprovativo do movimento da conta bancária (Cheque, cartão de crédito, transferência bancária, extrato bancário)  </t>
  </si>
  <si>
    <t xml:space="preserve">Documento justificativo para a despesa total elegível </t>
  </si>
  <si>
    <t>Seguro do equipamento contra perdas como incêndio, roubo ou outros incidentes normalmente seguráveis</t>
  </si>
  <si>
    <t>Processo de contratação/aquisição do bem ou serviço </t>
  </si>
  <si>
    <t>Evidências das ações de promoção/divulgação: ex: fotos</t>
  </si>
  <si>
    <t>Evidencia cumprimentos das regras de Publicidade do Projeto</t>
  </si>
  <si>
    <t>Certificação dos Custos apresentados pelos Parceiros dos Estados Doadores</t>
  </si>
  <si>
    <t xml:space="preserve">Deverá ser apresentada certificação dos custos reportados pelos parceiros dos Estados Doadores de acordo com o modelo disponível para este efeito em: https://www.eeagrants.gov.pt/pt/programas/crescimento-azul/documentos/ </t>
  </si>
  <si>
    <t>Certidão da Segurança social</t>
  </si>
  <si>
    <t>Certidão de regularidade da situação do Beneficiário perante a Segurança Social, sendo que para esta verificação o beneficiário deve preferencialmente, conceder autorização de consulta ao serviço “Segurança Social Direta” (NISS 26000847955) à DGPM.</t>
  </si>
  <si>
    <t>Certidão da Autoridade Tributária</t>
  </si>
  <si>
    <t>Certidão de regularidade da situação do Beneficiário perante a Autoridade Tributária e Aduaneira, sendo que para esta verificação o beneficiário deve preferencialmente, conceder autorização de consulta ao serviço “Declarações Eletrónicas da Autoridade Tributária” à DGPM (NIF 600084795).</t>
  </si>
  <si>
    <t xml:space="preserve">Carimbo </t>
  </si>
  <si>
    <t xml:space="preserve">O original das faturas, ou documentos de valor probatório equivalente, devem ter evidência de aposição do carimbo de comparticipação, com indicação do código do projeto, valor elegível e do financiamento, de acordo com o modelo disponível em: https://www.eeagrants.gov.pt/pt/programas/crescimento-azul/documentos/ </t>
  </si>
  <si>
    <t>Nome do Colaborador (preencher)</t>
  </si>
  <si>
    <t>Contratação Pública</t>
  </si>
  <si>
    <t>'Doc. Comprovativo da Despesa_Tipo</t>
  </si>
  <si>
    <t>Sim</t>
  </si>
  <si>
    <t>Transferência Bancária (TB)</t>
  </si>
  <si>
    <t>Não aplicável</t>
  </si>
  <si>
    <t>Não</t>
  </si>
  <si>
    <t>Cheque (Ch)</t>
  </si>
  <si>
    <t>Nota Crédito (NC)</t>
  </si>
  <si>
    <t>Extrato Bancário (EB)</t>
  </si>
  <si>
    <t xml:space="preserve">Ajuste direto </t>
  </si>
  <si>
    <t>Outros (OU)</t>
  </si>
  <si>
    <t>Outros (Ou)</t>
  </si>
  <si>
    <t>Consulta prévia</t>
  </si>
  <si>
    <t>Concurso público normal</t>
  </si>
  <si>
    <t>Concurso público urgente</t>
  </si>
  <si>
    <t>Concurso limitado por prévia qualificação</t>
  </si>
  <si>
    <t>Procedimento de negociação</t>
  </si>
  <si>
    <t>Diálogo concorrencial</t>
  </si>
  <si>
    <t>Parceria para a inovação</t>
  </si>
  <si>
    <t>% imputação</t>
  </si>
  <si>
    <t>valor</t>
  </si>
  <si>
    <t>Nº</t>
  </si>
  <si>
    <t>alinea despesa</t>
  </si>
  <si>
    <t>d</t>
  </si>
  <si>
    <t>caiaque (k2 Kepler)</t>
  </si>
  <si>
    <t>Embarcação à vela SPA 12</t>
  </si>
  <si>
    <t>g</t>
  </si>
  <si>
    <t>autocolantes</t>
  </si>
  <si>
    <t>f</t>
  </si>
  <si>
    <t>bruno Maria</t>
  </si>
  <si>
    <t>impressao livro</t>
  </si>
  <si>
    <t>pranchas</t>
  </si>
  <si>
    <t>a</t>
  </si>
  <si>
    <t>RH set2021 a dez</t>
  </si>
  <si>
    <t xml:space="preserve">Vencimento/set2021-  </t>
  </si>
  <si>
    <t xml:space="preserve">Vencimento/set2021 - </t>
  </si>
  <si>
    <t>Vencimento/out2021 -</t>
  </si>
  <si>
    <t xml:space="preserve">Vencimento/out2021 - </t>
  </si>
  <si>
    <t xml:space="preserve">Vencimento/nov2021 - </t>
  </si>
  <si>
    <t xml:space="preserve">Vencimento/dez2021 - </t>
  </si>
  <si>
    <t xml:space="preserve">Vencimento/jul2021 - </t>
  </si>
  <si>
    <t>Vencimento/jul2021 -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</si>
</sst>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F_B_-;\-* #,##0.00\ _F_B_-;_-* \-??\ _F_B_-;_-@_-"/>
    <numFmt numFmtId="165" formatCode="_ * #,##0.00_)\€;_ * \(#,##0.00&quot;)€&quot;;\-;_ @_ "/>
    <numFmt numFmtId="166" formatCode="_(\$* #,##0.00_);_(\$* \(#,##0.00\);_(\$* \-??_);_(@_)"/>
    <numFmt numFmtId="167" formatCode="[$-409]d\-mmm\-yyyy;@"/>
    <numFmt numFmtId="168" formatCode="###,###,###"/>
    <numFmt numFmtId="169" formatCode="#,##0.00&quot; €&quot;"/>
    <numFmt numFmtId="170" formatCode="_-* #,##0\ [$€-816]_-;\-* #,##0\ [$€-816]_-;_-* &quot;- &quot;[$€-816]_-;_-@_-"/>
    <numFmt numFmtId="171" formatCode="_-* #,##0\ [$€-816]_-;\-* #,##0\ [$€-816]_-;_-* \-??\ [$€-816]_-;_-@_-"/>
    <numFmt numFmtId="172" formatCode="#,##0\ [$€-426]"/>
    <numFmt numFmtId="173" formatCode="#,##0.00\ [$€-426]"/>
    <numFmt numFmtId="174" formatCode="#,##0.00\ [$€-816];\-#,##0.00\ [$€-816]"/>
    <numFmt numFmtId="175" formatCode="#,##0.00\ [$€-816];[Red]\-#,##0.00\ [$€-816]"/>
  </numFmts>
  <fonts count="46">
    <font>
      <sz val="11"/>
      <color rgb="FF000000"/>
      <name val="Calibri"/>
      <family val="2"/>
      <charset val="1"/>
    </font>
    <font>
      <sz val="10"/>
      <name val="Arial"/>
      <family val="2"/>
      <charset val="1"/>
    </font>
    <font>
      <sz val="9"/>
      <name val="Geneva"/>
      <charset val="1"/>
    </font>
    <font>
      <b/>
      <sz val="24"/>
      <color rgb="FF2F5597"/>
      <name val="Arial"/>
      <family val="2"/>
      <charset val="1"/>
    </font>
    <font>
      <sz val="11"/>
      <color rgb="FF000000"/>
      <name val="Calibri Light"/>
      <family val="2"/>
      <charset val="1"/>
    </font>
    <font>
      <b/>
      <sz val="12"/>
      <color rgb="FF002060"/>
      <name val="Calibri"/>
      <family val="2"/>
      <charset val="1"/>
    </font>
    <font>
      <sz val="20"/>
      <color rgb="FF2F5597"/>
      <name val="Aharoni"/>
      <charset val="1"/>
    </font>
    <font>
      <sz val="16"/>
      <color rgb="FF8FAADC"/>
      <name val="Calibri"/>
      <family val="2"/>
      <charset val="1"/>
    </font>
    <font>
      <i/>
      <sz val="11"/>
      <color rgb="FF2F5597"/>
      <name val="Calibri"/>
      <family val="2"/>
      <charset val="1"/>
    </font>
    <font>
      <b/>
      <sz val="10"/>
      <color rgb="FF203864"/>
      <name val="Calibri"/>
      <family val="2"/>
      <charset val="1"/>
    </font>
    <font>
      <b/>
      <sz val="22"/>
      <color rgb="FF203864"/>
      <name val="Calibri"/>
      <family val="2"/>
      <charset val="1"/>
    </font>
    <font>
      <b/>
      <sz val="8"/>
      <color rgb="FF203864"/>
      <name val="Calibri"/>
      <family val="2"/>
      <charset val="1"/>
    </font>
    <font>
      <b/>
      <sz val="16"/>
      <color rgb="FF2F5597"/>
      <name val="Calibri"/>
      <family val="2"/>
      <charset val="1"/>
    </font>
    <font>
      <sz val="10"/>
      <name val="Calibri Light"/>
      <family val="2"/>
      <charset val="1"/>
    </font>
    <font>
      <sz val="10"/>
      <color rgb="FFF2F2F2"/>
      <name val="Calibri Light"/>
      <family val="2"/>
      <charset val="1"/>
    </font>
    <font>
      <sz val="10"/>
      <color rgb="FF000000"/>
      <name val="Calibri Light"/>
      <family val="2"/>
      <charset val="1"/>
    </font>
    <font>
      <b/>
      <sz val="10"/>
      <color rgb="FFFFFFFF"/>
      <name val="Calibri Light"/>
      <family val="2"/>
      <charset val="1"/>
    </font>
    <font>
      <b/>
      <sz val="11"/>
      <color rgb="FF222A35"/>
      <name val="Calibri"/>
      <family val="2"/>
      <charset val="1"/>
    </font>
    <font>
      <b/>
      <sz val="11"/>
      <color rgb="FF222A35"/>
      <name val="Calibri Light"/>
      <family val="2"/>
      <charset val="1"/>
    </font>
    <font>
      <b/>
      <sz val="11"/>
      <name val="Calibri"/>
      <family val="2"/>
      <charset val="1"/>
    </font>
    <font>
      <sz val="10"/>
      <name val="Calibri"/>
      <family val="2"/>
      <charset val="1"/>
    </font>
    <font>
      <b/>
      <sz val="9"/>
      <color rgb="FF404040"/>
      <name val="Calibri Light"/>
      <family val="2"/>
      <charset val="1"/>
    </font>
    <font>
      <sz val="10"/>
      <color rgb="FF222A35"/>
      <name val="Calibri Light"/>
      <family val="2"/>
      <charset val="1"/>
    </font>
    <font>
      <sz val="10"/>
      <color rgb="FFFFFFFF"/>
      <name val="Calibri Light"/>
      <family val="2"/>
      <charset val="1"/>
    </font>
    <font>
      <b/>
      <sz val="12"/>
      <name val="Calibri"/>
      <family val="2"/>
      <charset val="1"/>
    </font>
    <font>
      <b/>
      <sz val="12"/>
      <color rgb="FFFFFFFF"/>
      <name val="Calibri"/>
      <family val="2"/>
      <charset val="1"/>
    </font>
    <font>
      <b/>
      <sz val="12"/>
      <color rgb="FF2F5597"/>
      <name val="Calibri"/>
      <family val="2"/>
      <charset val="1"/>
    </font>
    <font>
      <b/>
      <sz val="10"/>
      <name val="Calibri"/>
      <family val="2"/>
      <charset val="1"/>
    </font>
    <font>
      <sz val="10"/>
      <name val="Arial Narrow"/>
      <family val="2"/>
      <charset val="1"/>
    </font>
    <font>
      <b/>
      <sz val="11"/>
      <color rgb="FF000000"/>
      <name val="Calibri"/>
      <family val="2"/>
      <charset val="1"/>
    </font>
    <font>
      <b/>
      <sz val="11"/>
      <color rgb="FF660066"/>
      <name val="Calibri"/>
      <family val="2"/>
      <charset val="1"/>
    </font>
    <font>
      <b/>
      <sz val="9"/>
      <color rgb="FF002060"/>
      <name val="Arial Narrow"/>
      <family val="2"/>
      <charset val="1"/>
    </font>
    <font>
      <b/>
      <sz val="9"/>
      <color rgb="FFFFFFFF"/>
      <name val="Arial Narrow"/>
      <family val="2"/>
      <charset val="1"/>
    </font>
    <font>
      <b/>
      <sz val="10"/>
      <color rgb="FF222A35"/>
      <name val="Calibri Light"/>
      <family val="2"/>
      <charset val="1"/>
    </font>
    <font>
      <sz val="8"/>
      <color rgb="FFFFFFFF"/>
      <name val="Arial Narrow"/>
      <family val="2"/>
      <charset val="1"/>
    </font>
    <font>
      <sz val="8"/>
      <name val="Arial Narrow"/>
      <family val="2"/>
      <charset val="1"/>
    </font>
    <font>
      <b/>
      <sz val="10"/>
      <color rgb="FF404040"/>
      <name val="Calibri Light"/>
      <family val="2"/>
      <charset val="1"/>
    </font>
    <font>
      <b/>
      <i/>
      <sz val="12"/>
      <color rgb="FF000000"/>
      <name val="Calibri"/>
      <family val="2"/>
      <charset val="1"/>
    </font>
    <font>
      <sz val="12"/>
      <name val="Calibri"/>
      <family val="2"/>
      <charset val="1"/>
    </font>
    <font>
      <sz val="11"/>
      <name val="Wingdings"/>
      <charset val="2"/>
    </font>
    <font>
      <sz val="7"/>
      <name val="Times New Roman"/>
      <family val="1"/>
      <charset val="1"/>
    </font>
    <font>
      <sz val="11"/>
      <name val="Calibri"/>
      <family val="2"/>
      <charset val="1"/>
    </font>
    <font>
      <sz val="11"/>
      <name val="Courier New"/>
      <family val="3"/>
      <charset val="1"/>
    </font>
    <font>
      <b/>
      <i/>
      <sz val="12"/>
      <name val="Calibri"/>
      <family val="2"/>
      <charset val="1"/>
    </font>
    <font>
      <sz val="10"/>
      <name val="Symbol"/>
      <family val="1"/>
      <charset val="2"/>
    </font>
    <font>
      <sz val="11"/>
      <color rgb="FF000000"/>
      <name val="Calibri"/>
      <family val="2"/>
      <charset val="1"/>
    </font>
  </fonts>
  <fills count="18">
    <fill>
      <patternFill patternType="none"/>
    </fill>
    <fill>
      <patternFill patternType="gray125"/>
    </fill>
    <fill>
      <patternFill patternType="solid">
        <fgColor rgb="FFFFFFFF"/>
        <bgColor rgb="FFF2F2F2"/>
      </patternFill>
    </fill>
    <fill>
      <patternFill patternType="solid">
        <fgColor rgb="FFECEFF2"/>
        <bgColor rgb="FFEDEFF3"/>
      </patternFill>
    </fill>
    <fill>
      <patternFill patternType="solid">
        <fgColor rgb="FF44546A"/>
        <bgColor rgb="FF535353"/>
      </patternFill>
    </fill>
    <fill>
      <patternFill patternType="solid">
        <fgColor rgb="FFDAE3F3"/>
        <bgColor rgb="FFE3E7ED"/>
      </patternFill>
    </fill>
    <fill>
      <patternFill patternType="solid">
        <fgColor rgb="FFD6DCE5"/>
        <bgColor rgb="FFDBDBDB"/>
      </patternFill>
    </fill>
    <fill>
      <patternFill patternType="solid">
        <fgColor rgb="FFEDEFF3"/>
        <bgColor rgb="FFECEFF2"/>
      </patternFill>
    </fill>
    <fill>
      <patternFill patternType="solid">
        <fgColor rgb="FF7C7C7C"/>
        <bgColor rgb="FF7F7F7F"/>
      </patternFill>
    </fill>
    <fill>
      <patternFill patternType="solid">
        <fgColor rgb="FF808080"/>
        <bgColor rgb="FF7F7F7F"/>
      </patternFill>
    </fill>
    <fill>
      <patternFill patternType="solid">
        <fgColor rgb="FF767171"/>
        <bgColor rgb="FF7C7C7C"/>
      </patternFill>
    </fill>
    <fill>
      <patternFill patternType="solid">
        <fgColor rgb="FFDBDBDB"/>
        <bgColor rgb="FFD9D9D9"/>
      </patternFill>
    </fill>
    <fill>
      <patternFill patternType="solid">
        <fgColor rgb="FFD9D9D9"/>
        <bgColor rgb="FFDBDBDB"/>
      </patternFill>
    </fill>
    <fill>
      <patternFill patternType="solid">
        <fgColor rgb="FF8FAADC"/>
        <bgColor rgb="FFA6A6A6"/>
      </patternFill>
    </fill>
    <fill>
      <patternFill patternType="solid">
        <fgColor rgb="FF2F5597"/>
        <bgColor rgb="FF44546A"/>
      </patternFill>
    </fill>
    <fill>
      <patternFill patternType="solid">
        <fgColor rgb="FFB4C7E7"/>
        <bgColor rgb="FFD0CECE"/>
      </patternFill>
    </fill>
    <fill>
      <patternFill patternType="solid">
        <fgColor rgb="FF00B0F0"/>
        <bgColor rgb="FF33CCCC"/>
      </patternFill>
    </fill>
    <fill>
      <patternFill patternType="solid">
        <fgColor rgb="FF92D050"/>
        <bgColor rgb="FFAFABAB"/>
      </patternFill>
    </fill>
  </fills>
  <borders count="43">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rgb="FF7F7F7F"/>
      </left>
      <right style="medium">
        <color rgb="FF7F7F7F"/>
      </right>
      <top style="medium">
        <color rgb="FF7F7F7F"/>
      </top>
      <bottom style="medium">
        <color rgb="FF7F7F7F"/>
      </bottom>
      <diagonal/>
    </border>
    <border>
      <left style="medium">
        <color rgb="FF7F7F7F"/>
      </left>
      <right style="medium">
        <color rgb="FF7F7F7F"/>
      </right>
      <top/>
      <bottom/>
      <diagonal/>
    </border>
    <border>
      <left/>
      <right/>
      <top style="medium">
        <color rgb="FF7F7F7F"/>
      </top>
      <bottom style="medium">
        <color rgb="FF7F7F7F"/>
      </bottom>
      <diagonal/>
    </border>
    <border>
      <left/>
      <right/>
      <top style="medium">
        <color rgb="FF7F7F7F"/>
      </top>
      <bottom/>
      <diagonal/>
    </border>
    <border>
      <left/>
      <right/>
      <top style="medium">
        <color rgb="FF7F7F7F"/>
      </top>
      <bottom style="hair">
        <color auto="1"/>
      </bottom>
      <diagonal/>
    </border>
    <border>
      <left/>
      <right/>
      <top style="hair">
        <color rgb="FF535353"/>
      </top>
      <bottom style="hair">
        <color rgb="FF535353"/>
      </bottom>
      <diagonal/>
    </border>
    <border>
      <left/>
      <right/>
      <top style="hair">
        <color rgb="FF7F7F7F"/>
      </top>
      <bottom style="hair">
        <color rgb="FF7F7F7F"/>
      </bottom>
      <diagonal/>
    </border>
    <border>
      <left/>
      <right/>
      <top style="hair">
        <color rgb="FF7F7F7F"/>
      </top>
      <bottom style="hair">
        <color auto="1"/>
      </bottom>
      <diagonal/>
    </border>
    <border>
      <left/>
      <right/>
      <top/>
      <bottom style="medium">
        <color rgb="FF535353"/>
      </bottom>
      <diagonal/>
    </border>
    <border>
      <left/>
      <right/>
      <top style="hair">
        <color rgb="FF535353"/>
      </top>
      <bottom style="medium">
        <color rgb="FF535353"/>
      </bottom>
      <diagonal/>
    </border>
    <border>
      <left style="medium">
        <color rgb="FFD0CECE"/>
      </left>
      <right style="medium">
        <color rgb="FFD0CECE"/>
      </right>
      <top style="medium">
        <color rgb="FF7F7F7F"/>
      </top>
      <bottom/>
      <diagonal/>
    </border>
    <border>
      <left style="medium">
        <color rgb="FFD0CECE"/>
      </left>
      <right/>
      <top style="medium">
        <color rgb="FFD0CECE"/>
      </top>
      <bottom style="medium">
        <color rgb="FFD0CECE"/>
      </bottom>
      <diagonal/>
    </border>
    <border>
      <left style="medium">
        <color rgb="FFD0CECE"/>
      </left>
      <right style="medium">
        <color rgb="FFD0CECE"/>
      </right>
      <top style="medium">
        <color rgb="FFD0CECE"/>
      </top>
      <bottom style="medium">
        <color rgb="FFD0CECE"/>
      </bottom>
      <diagonal/>
    </border>
    <border>
      <left style="medium">
        <color rgb="FFD0CECE"/>
      </left>
      <right/>
      <top/>
      <bottom/>
      <diagonal/>
    </border>
    <border>
      <left/>
      <right style="medium">
        <color rgb="FFD0CECE"/>
      </right>
      <top/>
      <bottom/>
      <diagonal/>
    </border>
    <border>
      <left style="medium">
        <color rgb="FFD0CECE"/>
      </left>
      <right/>
      <top style="medium">
        <color rgb="FFD0CECE"/>
      </top>
      <bottom/>
      <diagonal/>
    </border>
    <border>
      <left style="medium">
        <color rgb="FFD0CECE"/>
      </left>
      <right style="medium">
        <color rgb="FFD0CECE"/>
      </right>
      <top style="medium">
        <color rgb="FFD0CECE"/>
      </top>
      <bottom/>
      <diagonal/>
    </border>
    <border>
      <left/>
      <right/>
      <top style="hair">
        <color rgb="FF535353"/>
      </top>
      <bottom/>
      <diagonal/>
    </border>
    <border>
      <left style="medium">
        <color rgb="FFD0CECE"/>
      </left>
      <right/>
      <top/>
      <bottom style="medium">
        <color rgb="FFD0CECE"/>
      </bottom>
      <diagonal/>
    </border>
    <border>
      <left/>
      <right style="medium">
        <color rgb="FFD0CECE"/>
      </right>
      <top/>
      <bottom style="medium">
        <color rgb="FFD0CECE"/>
      </bottom>
      <diagonal/>
    </border>
    <border>
      <left style="medium">
        <color rgb="FFD0CECE"/>
      </left>
      <right/>
      <top style="medium">
        <color rgb="FF767171"/>
      </top>
      <bottom style="medium">
        <color rgb="FF767171"/>
      </bottom>
      <diagonal/>
    </border>
    <border>
      <left style="medium">
        <color rgb="FFD0CECE"/>
      </left>
      <right style="medium">
        <color rgb="FFD0CECE"/>
      </right>
      <top style="medium">
        <color rgb="FF767171"/>
      </top>
      <bottom style="medium">
        <color rgb="FF767171"/>
      </bottom>
      <diagonal/>
    </border>
    <border>
      <left style="medium">
        <color rgb="FFD0CECE"/>
      </left>
      <right style="medium">
        <color rgb="FFD0CECE"/>
      </right>
      <top/>
      <bottom style="medium">
        <color rgb="FFD0CECE"/>
      </bottom>
      <diagonal/>
    </border>
    <border>
      <left style="medium">
        <color rgb="FFD0CECE"/>
      </left>
      <right/>
      <top/>
      <bottom style="medium">
        <color rgb="FFAFABAB"/>
      </bottom>
      <diagonal/>
    </border>
    <border>
      <left/>
      <right style="medium">
        <color rgb="FFD0CECE"/>
      </right>
      <top/>
      <bottom style="medium">
        <color rgb="FFAFABAB"/>
      </bottom>
      <diagonal/>
    </border>
    <border>
      <left style="medium">
        <color rgb="FFD0CECE"/>
      </left>
      <right style="medium">
        <color rgb="FFD0CECE"/>
      </right>
      <top style="medium">
        <color rgb="FF767171"/>
      </top>
      <bottom style="medium">
        <color rgb="FFAFABAB"/>
      </bottom>
      <diagonal/>
    </border>
    <border>
      <left style="thin">
        <color rgb="FFA6A6A6"/>
      </left>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diagonal/>
    </border>
    <border>
      <left style="thin">
        <color rgb="FFA6A6A6"/>
      </left>
      <right style="thin">
        <color rgb="FFA6A6A6"/>
      </right>
      <top style="thin">
        <color rgb="FFA6A6A6"/>
      </top>
      <bottom/>
      <diagonal/>
    </border>
    <border>
      <left style="thin">
        <color auto="1"/>
      </left>
      <right style="thin">
        <color auto="1"/>
      </right>
      <top/>
      <bottom/>
      <diagonal/>
    </border>
    <border>
      <left/>
      <right/>
      <top style="thick">
        <color rgb="FF767171"/>
      </top>
      <bottom style="thick">
        <color rgb="FF767171"/>
      </bottom>
      <diagonal/>
    </border>
    <border>
      <left/>
      <right/>
      <top style="thick">
        <color rgb="FF767171"/>
      </top>
      <bottom/>
      <diagonal/>
    </border>
    <border>
      <left/>
      <right/>
      <top style="thick">
        <color rgb="FF767171"/>
      </top>
      <bottom style="hair">
        <color auto="1"/>
      </bottom>
      <diagonal/>
    </border>
    <border>
      <left/>
      <right/>
      <top/>
      <bottom style="thick">
        <color rgb="FF767171"/>
      </bottom>
      <diagonal/>
    </border>
    <border>
      <left/>
      <right/>
      <top style="hair">
        <color rgb="FF535353"/>
      </top>
      <bottom style="thick">
        <color rgb="FF767171"/>
      </bottom>
      <diagonal/>
    </border>
    <border>
      <left/>
      <right style="thin">
        <color rgb="FFA6A6A6"/>
      </right>
      <top/>
      <bottom/>
      <diagonal/>
    </border>
    <border>
      <left style="thin">
        <color rgb="FFA6A6A6"/>
      </left>
      <right/>
      <top/>
      <bottom/>
      <diagonal/>
    </border>
    <border>
      <left/>
      <right style="thin">
        <color rgb="FFA6A6A6"/>
      </right>
      <top style="thin">
        <color rgb="FFA6A6A6"/>
      </top>
      <bottom style="thin">
        <color rgb="FFA6A6A6"/>
      </bottom>
      <diagonal/>
    </border>
    <border>
      <left/>
      <right/>
      <top style="thin">
        <color rgb="FFE3E7ED"/>
      </top>
      <bottom style="thin">
        <color rgb="FFE3E7ED"/>
      </bottom>
      <diagonal/>
    </border>
  </borders>
  <cellStyleXfs count="10">
    <xf numFmtId="0" fontId="0" fillId="0" borderId="0"/>
    <xf numFmtId="164" fontId="45" fillId="0" borderId="0" applyBorder="0" applyProtection="0"/>
    <xf numFmtId="165" fontId="45" fillId="0" borderId="0" applyBorder="0" applyProtection="0"/>
    <xf numFmtId="166" fontId="45" fillId="0" borderId="0" applyBorder="0" applyProtection="0"/>
    <xf numFmtId="0" fontId="45" fillId="0" borderId="0"/>
    <xf numFmtId="0" fontId="1" fillId="0" borderId="0"/>
    <xf numFmtId="0" fontId="2" fillId="0" borderId="0"/>
    <xf numFmtId="9" fontId="45" fillId="0" borderId="0" applyBorder="0" applyProtection="0"/>
    <xf numFmtId="9" fontId="45" fillId="0" borderId="0" applyBorder="0" applyProtection="0"/>
    <xf numFmtId="164" fontId="45" fillId="0" borderId="0" applyBorder="0" applyProtection="0"/>
  </cellStyleXfs>
  <cellXfs count="175">
    <xf numFmtId="0" fontId="0" fillId="0" borderId="0" xfId="0"/>
    <xf numFmtId="0" fontId="0" fillId="2" borderId="0" xfId="0" applyFill="1"/>
    <xf numFmtId="0" fontId="4" fillId="2" borderId="0" xfId="0" applyFont="1" applyFill="1"/>
    <xf numFmtId="0" fontId="5" fillId="2" borderId="0" xfId="0" applyFont="1" applyFill="1"/>
    <xf numFmtId="0" fontId="12" fillId="2" borderId="0" xfId="0" applyFont="1" applyFill="1"/>
    <xf numFmtId="0" fontId="12" fillId="0" borderId="0" xfId="0" applyFont="1"/>
    <xf numFmtId="0" fontId="13" fillId="0" borderId="0" xfId="0" applyFont="1"/>
    <xf numFmtId="0" fontId="14" fillId="0" borderId="0" xfId="0" applyFont="1"/>
    <xf numFmtId="0" fontId="13" fillId="3" borderId="0" xfId="0" applyFont="1" applyFill="1"/>
    <xf numFmtId="0" fontId="15" fillId="0" borderId="0" xfId="0" applyFont="1"/>
    <xf numFmtId="0" fontId="14" fillId="3" borderId="0" xfId="0" applyFont="1" applyFill="1"/>
    <xf numFmtId="0" fontId="15" fillId="3" borderId="0" xfId="0" applyFont="1" applyFill="1"/>
    <xf numFmtId="0" fontId="16" fillId="4" borderId="0" xfId="0" applyFont="1" applyFill="1" applyAlignment="1">
      <alignment horizontal="left" vertical="center" indent="1"/>
    </xf>
    <xf numFmtId="0" fontId="13" fillId="4" borderId="0" xfId="0" applyFont="1" applyFill="1"/>
    <xf numFmtId="0" fontId="17" fillId="3" borderId="0" xfId="0" applyFont="1" applyFill="1" applyAlignment="1">
      <alignment horizontal="left" vertical="center" indent="1"/>
    </xf>
    <xf numFmtId="0" fontId="18" fillId="3" borderId="0" xfId="0" applyFont="1" applyFill="1" applyAlignment="1">
      <alignment horizontal="left" vertical="center" indent="1"/>
    </xf>
    <xf numFmtId="0" fontId="15" fillId="3" borderId="0" xfId="0" applyFont="1" applyFill="1" applyAlignment="1">
      <alignment horizontal="left" indent="1"/>
    </xf>
    <xf numFmtId="0" fontId="15" fillId="3" borderId="0" xfId="0" applyFont="1" applyFill="1" applyAlignment="1">
      <alignment horizontal="left" vertical="top" indent="1"/>
    </xf>
    <xf numFmtId="0" fontId="19" fillId="3" borderId="0" xfId="0" applyFont="1" applyFill="1" applyAlignment="1">
      <alignment horizontal="right" vertical="center" indent="1"/>
    </xf>
    <xf numFmtId="167" fontId="20" fillId="0" borderId="3" xfId="0" applyNumberFormat="1" applyFont="1" applyBorder="1" applyAlignment="1" applyProtection="1">
      <alignment horizontal="center" vertical="center" wrapText="1"/>
      <protection locked="0"/>
    </xf>
    <xf numFmtId="1" fontId="20" fillId="0" borderId="3" xfId="0" applyNumberFormat="1" applyFont="1" applyBorder="1" applyAlignment="1" applyProtection="1">
      <alignment horizontal="center" vertical="center" wrapText="1"/>
      <protection locked="0"/>
    </xf>
    <xf numFmtId="0" fontId="20" fillId="3" borderId="0" xfId="0" applyFont="1" applyFill="1"/>
    <xf numFmtId="0" fontId="21" fillId="5" borderId="5" xfId="0" applyFont="1" applyFill="1" applyBorder="1" applyAlignment="1">
      <alignment horizontal="center" vertical="center"/>
    </xf>
    <xf numFmtId="0" fontId="21" fillId="5" borderId="5" xfId="0" applyFont="1" applyFill="1" applyBorder="1" applyAlignment="1">
      <alignment horizontal="center" vertical="center" wrapText="1"/>
    </xf>
    <xf numFmtId="0" fontId="22" fillId="6" borderId="6" xfId="0" applyFont="1" applyFill="1" applyBorder="1" applyAlignment="1">
      <alignment horizontal="left" vertical="center" indent="1"/>
    </xf>
    <xf numFmtId="168" fontId="13" fillId="0" borderId="7" xfId="0" applyNumberFormat="1" applyFont="1" applyBorder="1" applyAlignment="1" applyProtection="1">
      <alignment horizontal="left" vertical="center" indent="1"/>
      <protection locked="0"/>
    </xf>
    <xf numFmtId="169" fontId="13" fillId="7" borderId="7" xfId="0" applyNumberFormat="1" applyFont="1" applyFill="1" applyBorder="1" applyAlignment="1">
      <alignment vertical="center"/>
    </xf>
    <xf numFmtId="169" fontId="23" fillId="8" borderId="7" xfId="0" applyNumberFormat="1" applyFont="1" applyFill="1" applyBorder="1" applyAlignment="1">
      <alignment horizontal="right" vertical="center"/>
    </xf>
    <xf numFmtId="9" fontId="13" fillId="0" borderId="6" xfId="0" applyNumberFormat="1" applyFont="1" applyBorder="1" applyAlignment="1" applyProtection="1">
      <alignment horizontal="center" vertical="center"/>
      <protection locked="0"/>
    </xf>
    <xf numFmtId="170" fontId="13" fillId="7" borderId="7" xfId="0" applyNumberFormat="1" applyFont="1" applyFill="1" applyBorder="1" applyAlignment="1">
      <alignment horizontal="left" vertical="center"/>
    </xf>
    <xf numFmtId="0" fontId="22" fillId="6" borderId="0" xfId="0" applyFont="1" applyFill="1" applyAlignment="1">
      <alignment horizontal="left" vertical="center" indent="1"/>
    </xf>
    <xf numFmtId="0" fontId="15" fillId="0" borderId="8" xfId="0" applyFont="1" applyBorder="1" applyAlignment="1" applyProtection="1">
      <alignment horizontal="left" vertical="center" indent="1"/>
      <protection locked="0"/>
    </xf>
    <xf numFmtId="168" fontId="15" fillId="0" borderId="8" xfId="0" applyNumberFormat="1" applyFont="1" applyBorder="1" applyAlignment="1" applyProtection="1">
      <alignment horizontal="left" vertical="center" indent="1"/>
      <protection locked="0"/>
    </xf>
    <xf numFmtId="169" fontId="15" fillId="7" borderId="8" xfId="0" applyNumberFormat="1" applyFont="1" applyFill="1" applyBorder="1" applyAlignment="1">
      <alignment vertical="center"/>
    </xf>
    <xf numFmtId="169" fontId="23" fillId="8" borderId="8" xfId="0" applyNumberFormat="1" applyFont="1" applyFill="1" applyBorder="1" applyAlignment="1">
      <alignment horizontal="right" vertical="center" indent="1"/>
    </xf>
    <xf numFmtId="9" fontId="13" fillId="0" borderId="9" xfId="0" applyNumberFormat="1" applyFont="1" applyBorder="1" applyAlignment="1" applyProtection="1">
      <alignment horizontal="center" vertical="center"/>
      <protection locked="0"/>
    </xf>
    <xf numFmtId="170" fontId="15" fillId="7" borderId="8" xfId="0" applyNumberFormat="1" applyFont="1" applyFill="1" applyBorder="1" applyAlignment="1">
      <alignment horizontal="left" vertical="center" indent="1"/>
    </xf>
    <xf numFmtId="9" fontId="13" fillId="0" borderId="10" xfId="0" applyNumberFormat="1" applyFont="1" applyBorder="1" applyAlignment="1" applyProtection="1">
      <alignment horizontal="center" vertical="center"/>
      <protection locked="0"/>
    </xf>
    <xf numFmtId="0" fontId="22" fillId="6" borderId="11" xfId="0" applyFont="1" applyFill="1" applyBorder="1" applyAlignment="1">
      <alignment horizontal="left" vertical="center" indent="1"/>
    </xf>
    <xf numFmtId="0" fontId="15" fillId="0" borderId="12" xfId="0" applyFont="1" applyBorder="1" applyAlignment="1" applyProtection="1">
      <alignment horizontal="left" vertical="center" indent="1"/>
      <protection locked="0"/>
    </xf>
    <xf numFmtId="168" fontId="15" fillId="0" borderId="12" xfId="0" applyNumberFormat="1" applyFont="1" applyBorder="1" applyAlignment="1" applyProtection="1">
      <alignment horizontal="left" vertical="center" indent="1"/>
      <protection locked="0"/>
    </xf>
    <xf numFmtId="0" fontId="24" fillId="3" borderId="0" xfId="0" applyFont="1" applyFill="1" applyAlignment="1">
      <alignment horizontal="right"/>
    </xf>
    <xf numFmtId="169" fontId="24" fillId="3" borderId="5" xfId="0" applyNumberFormat="1" applyFont="1" applyFill="1" applyBorder="1"/>
    <xf numFmtId="169" fontId="25" fillId="8" borderId="5" xfId="0" applyNumberFormat="1" applyFont="1" applyFill="1" applyBorder="1" applyAlignment="1">
      <alignment horizontal="right"/>
    </xf>
    <xf numFmtId="171" fontId="26" fillId="9" borderId="5" xfId="0" applyNumberFormat="1" applyFont="1" applyFill="1" applyBorder="1"/>
    <xf numFmtId="171" fontId="24" fillId="3" borderId="5" xfId="0" applyNumberFormat="1" applyFont="1" applyFill="1" applyBorder="1"/>
    <xf numFmtId="0" fontId="20" fillId="4" borderId="0" xfId="0" applyFont="1" applyFill="1"/>
    <xf numFmtId="0" fontId="20" fillId="3" borderId="14" xfId="0" applyFont="1" applyFill="1" applyBorder="1" applyAlignment="1">
      <alignment vertical="center"/>
    </xf>
    <xf numFmtId="172" fontId="20" fillId="0" borderId="15" xfId="0" applyNumberFormat="1" applyFont="1" applyBorder="1" applyAlignment="1">
      <alignment vertical="center"/>
    </xf>
    <xf numFmtId="172" fontId="20" fillId="10" borderId="15" xfId="0" applyNumberFormat="1" applyFont="1" applyFill="1" applyBorder="1" applyAlignment="1">
      <alignment vertical="center"/>
    </xf>
    <xf numFmtId="10" fontId="20" fillId="0" borderId="15" xfId="0" applyNumberFormat="1" applyFont="1" applyBorder="1" applyAlignment="1">
      <alignment vertical="center"/>
    </xf>
    <xf numFmtId="0" fontId="22" fillId="3" borderId="16" xfId="0" applyFont="1" applyFill="1" applyBorder="1" applyAlignment="1">
      <alignment vertical="center" wrapText="1"/>
    </xf>
    <xf numFmtId="0" fontId="22" fillId="3" borderId="17" xfId="0" applyFont="1" applyFill="1" applyBorder="1" applyAlignment="1">
      <alignment vertical="center" wrapText="1"/>
    </xf>
    <xf numFmtId="0" fontId="20" fillId="3" borderId="18" xfId="0" applyFont="1" applyFill="1" applyBorder="1" applyAlignment="1">
      <alignment vertical="center"/>
    </xf>
    <xf numFmtId="172" fontId="20" fillId="0" borderId="19" xfId="0" applyNumberFormat="1" applyFont="1" applyBorder="1" applyAlignment="1">
      <alignment vertical="center"/>
    </xf>
    <xf numFmtId="172" fontId="20" fillId="10" borderId="19" xfId="0" applyNumberFormat="1" applyFont="1" applyFill="1" applyBorder="1" applyAlignment="1">
      <alignment vertical="center"/>
    </xf>
    <xf numFmtId="10" fontId="20" fillId="0" borderId="19" xfId="0" applyNumberFormat="1" applyFont="1" applyBorder="1" applyAlignment="1">
      <alignment vertical="center"/>
    </xf>
    <xf numFmtId="170" fontId="15" fillId="7" borderId="20" xfId="0" applyNumberFormat="1" applyFont="1" applyFill="1" applyBorder="1" applyAlignment="1">
      <alignment horizontal="left" vertical="center" indent="1"/>
    </xf>
    <xf numFmtId="0" fontId="22" fillId="3" borderId="21" xfId="0" applyFont="1" applyFill="1" applyBorder="1" applyAlignment="1">
      <alignment vertical="center" wrapText="1"/>
    </xf>
    <xf numFmtId="0" fontId="22" fillId="3" borderId="22" xfId="0" applyFont="1" applyFill="1" applyBorder="1" applyAlignment="1">
      <alignment vertical="center" wrapText="1"/>
    </xf>
    <xf numFmtId="0" fontId="27" fillId="5" borderId="23" xfId="0" applyFont="1" applyFill="1" applyBorder="1" applyAlignment="1">
      <alignment vertical="center"/>
    </xf>
    <xf numFmtId="172" fontId="20" fillId="5" borderId="24" xfId="0" applyNumberFormat="1" applyFont="1" applyFill="1" applyBorder="1" applyAlignment="1">
      <alignment vertical="center"/>
    </xf>
    <xf numFmtId="0" fontId="20" fillId="3" borderId="21" xfId="0" applyFont="1" applyFill="1" applyBorder="1" applyAlignment="1">
      <alignment vertical="center"/>
    </xf>
    <xf numFmtId="172" fontId="20" fillId="0" borderId="25" xfId="0" applyNumberFormat="1" applyFont="1" applyBorder="1" applyAlignment="1">
      <alignment vertical="center"/>
    </xf>
    <xf numFmtId="0" fontId="22" fillId="3" borderId="16" xfId="0" applyFont="1" applyFill="1" applyBorder="1" applyAlignment="1">
      <alignment horizontal="left" vertical="center"/>
    </xf>
    <xf numFmtId="0" fontId="20" fillId="3" borderId="17" xfId="0" applyFont="1" applyFill="1" applyBorder="1"/>
    <xf numFmtId="173" fontId="20" fillId="0" borderId="15" xfId="0" applyNumberFormat="1" applyFont="1" applyBorder="1" applyAlignment="1">
      <alignment vertical="center"/>
    </xf>
    <xf numFmtId="0" fontId="22" fillId="3" borderId="26" xfId="0" applyFont="1" applyFill="1" applyBorder="1" applyAlignment="1">
      <alignment horizontal="left" vertical="center"/>
    </xf>
    <xf numFmtId="0" fontId="20" fillId="3" borderId="27" xfId="0" applyFont="1" applyFill="1" applyBorder="1"/>
    <xf numFmtId="0" fontId="27" fillId="5" borderId="28" xfId="0" applyFont="1" applyFill="1" applyBorder="1" applyAlignment="1">
      <alignment vertical="center"/>
    </xf>
    <xf numFmtId="169" fontId="24" fillId="3" borderId="0" xfId="0" applyNumberFormat="1" applyFont="1" applyFill="1"/>
    <xf numFmtId="171" fontId="24" fillId="3" borderId="0" xfId="0" applyNumberFormat="1" applyFont="1" applyFill="1"/>
    <xf numFmtId="172" fontId="27" fillId="3" borderId="0" xfId="0" applyNumberFormat="1" applyFont="1" applyFill="1" applyAlignment="1">
      <alignment horizontal="right" vertical="center"/>
    </xf>
    <xf numFmtId="172" fontId="20" fillId="3" borderId="0" xfId="0" applyNumberFormat="1" applyFont="1" applyFill="1" applyAlignment="1">
      <alignment vertical="center"/>
    </xf>
    <xf numFmtId="0" fontId="20" fillId="3" borderId="0" xfId="0" applyFont="1" applyFill="1" applyAlignment="1">
      <alignment vertical="center"/>
    </xf>
    <xf numFmtId="0" fontId="28" fillId="0" borderId="0" xfId="0" applyFont="1"/>
    <xf numFmtId="0" fontId="29" fillId="0" borderId="0" xfId="0" applyFont="1"/>
    <xf numFmtId="0" fontId="29" fillId="0" borderId="0" xfId="0" applyFont="1" applyAlignment="1">
      <alignment horizontal="right"/>
    </xf>
    <xf numFmtId="0" fontId="29" fillId="11" borderId="0" xfId="0" applyFont="1" applyFill="1"/>
    <xf numFmtId="0" fontId="30" fillId="12" borderId="0" xfId="0" applyFont="1" applyFill="1"/>
    <xf numFmtId="0" fontId="30" fillId="0" borderId="0" xfId="0" applyFont="1"/>
    <xf numFmtId="14" fontId="30" fillId="12" borderId="0" xfId="0" applyNumberFormat="1" applyFont="1" applyFill="1"/>
    <xf numFmtId="0" fontId="30" fillId="0" borderId="0" xfId="0" applyFont="1" applyAlignment="1">
      <alignment horizontal="center"/>
    </xf>
    <xf numFmtId="0" fontId="31" fillId="5" borderId="29" xfId="0" applyFont="1" applyFill="1" applyBorder="1" applyAlignment="1">
      <alignment horizontal="center" vertical="center" wrapText="1"/>
    </xf>
    <xf numFmtId="0" fontId="31" fillId="13" borderId="30" xfId="0" applyFont="1" applyFill="1" applyBorder="1" applyAlignment="1">
      <alignment horizontal="center" vertical="center" wrapText="1"/>
    </xf>
    <xf numFmtId="0" fontId="32" fillId="14" borderId="30" xfId="0" applyFont="1" applyFill="1" applyBorder="1" applyAlignment="1">
      <alignment horizontal="center" vertical="center" wrapText="1"/>
    </xf>
    <xf numFmtId="0" fontId="31" fillId="5" borderId="30" xfId="0" applyFont="1" applyFill="1" applyBorder="1" applyAlignment="1">
      <alignment horizontal="center" vertical="center" wrapText="1"/>
    </xf>
    <xf numFmtId="0" fontId="31" fillId="15" borderId="30" xfId="0" applyFont="1" applyFill="1" applyBorder="1" applyAlignment="1">
      <alignment horizontal="center" vertical="center" wrapText="1"/>
    </xf>
    <xf numFmtId="0" fontId="28" fillId="0" borderId="0" xfId="0" applyFont="1" applyAlignment="1">
      <alignment horizontal="center"/>
    </xf>
    <xf numFmtId="0" fontId="31" fillId="5" borderId="31" xfId="0" applyFont="1" applyFill="1" applyBorder="1" applyAlignment="1">
      <alignment horizontal="center" vertical="center" wrapText="1"/>
    </xf>
    <xf numFmtId="0" fontId="31" fillId="15" borderId="32" xfId="0" applyFont="1" applyFill="1" applyBorder="1" applyAlignment="1">
      <alignment horizontal="center" vertical="center" wrapText="1"/>
    </xf>
    <xf numFmtId="0" fontId="28" fillId="0" borderId="0" xfId="0" applyFont="1" applyAlignment="1">
      <alignment vertical="center"/>
    </xf>
    <xf numFmtId="0" fontId="0" fillId="0" borderId="2" xfId="0" applyBorder="1"/>
    <xf numFmtId="0" fontId="0" fillId="0" borderId="33" xfId="0" applyBorder="1"/>
    <xf numFmtId="169" fontId="0" fillId="0" borderId="2" xfId="0" applyNumberFormat="1" applyBorder="1" applyAlignment="1">
      <alignment horizontal="right"/>
    </xf>
    <xf numFmtId="9" fontId="0" fillId="0" borderId="2" xfId="0" applyNumberFormat="1" applyBorder="1"/>
    <xf numFmtId="0" fontId="33" fillId="6" borderId="35" xfId="0" applyFont="1" applyFill="1" applyBorder="1" applyAlignment="1">
      <alignment horizontal="left" vertical="center" indent="1"/>
    </xf>
    <xf numFmtId="170" fontId="13" fillId="7" borderId="36" xfId="0" applyNumberFormat="1" applyFont="1" applyFill="1" applyBorder="1" applyAlignment="1">
      <alignment horizontal="left" vertical="center"/>
    </xf>
    <xf numFmtId="0" fontId="33" fillId="6" borderId="0" xfId="0" applyFont="1" applyFill="1" applyAlignment="1">
      <alignment horizontal="left" vertical="center" indent="1"/>
    </xf>
    <xf numFmtId="0" fontId="33" fillId="6" borderId="37" xfId="0" applyFont="1" applyFill="1" applyBorder="1" applyAlignment="1">
      <alignment horizontal="left" vertical="center" indent="1"/>
    </xf>
    <xf numFmtId="170" fontId="15" fillId="7" borderId="38" xfId="0" applyNumberFormat="1" applyFont="1" applyFill="1" applyBorder="1" applyAlignment="1">
      <alignment horizontal="left" vertical="center" indent="1"/>
    </xf>
    <xf numFmtId="0" fontId="0" fillId="0" borderId="0" xfId="0" applyAlignment="1">
      <alignment vertical="center"/>
    </xf>
    <xf numFmtId="0" fontId="34" fillId="0" borderId="0" xfId="0" applyFont="1"/>
    <xf numFmtId="0" fontId="35" fillId="0" borderId="0" xfId="0" applyFont="1"/>
    <xf numFmtId="0" fontId="31" fillId="5" borderId="32" xfId="0" applyFont="1" applyFill="1" applyBorder="1" applyAlignment="1">
      <alignment horizontal="center" vertical="center" wrapText="1"/>
    </xf>
    <xf numFmtId="169" fontId="0" fillId="0" borderId="2" xfId="0" applyNumberFormat="1" applyBorder="1"/>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center"/>
    </xf>
    <xf numFmtId="0" fontId="31" fillId="13" borderId="41" xfId="0" applyFont="1" applyFill="1" applyBorder="1" applyAlignment="1">
      <alignment horizontal="center" vertical="center" wrapText="1"/>
    </xf>
    <xf numFmtId="0" fontId="31" fillId="15" borderId="41" xfId="0" applyFont="1" applyFill="1" applyBorder="1" applyAlignment="1">
      <alignment horizontal="center" vertical="center" wrapText="1"/>
    </xf>
    <xf numFmtId="0" fontId="31" fillId="5" borderId="30" xfId="0" applyFont="1" applyFill="1" applyBorder="1" applyAlignment="1">
      <alignment horizontal="center" vertical="top" wrapText="1"/>
    </xf>
    <xf numFmtId="0" fontId="31" fillId="15" borderId="30" xfId="0" applyFont="1" applyFill="1" applyBorder="1" applyAlignment="1">
      <alignment horizontal="center" vertical="top" wrapText="1"/>
    </xf>
    <xf numFmtId="0" fontId="31" fillId="13" borderId="41" xfId="0" applyFont="1" applyFill="1" applyBorder="1" applyAlignment="1">
      <alignment horizontal="center" vertical="top" wrapText="1"/>
    </xf>
    <xf numFmtId="0" fontId="31" fillId="13" borderId="30" xfId="0" applyFont="1" applyFill="1" applyBorder="1" applyAlignment="1">
      <alignment horizontal="center" vertical="top" wrapText="1"/>
    </xf>
    <xf numFmtId="0" fontId="32" fillId="14" borderId="30" xfId="0" applyFont="1" applyFill="1" applyBorder="1" applyAlignment="1">
      <alignment horizontal="center" vertical="top" wrapText="1"/>
    </xf>
    <xf numFmtId="2" fontId="28" fillId="0" borderId="30" xfId="0" applyNumberFormat="1"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30" xfId="0" applyFont="1" applyBorder="1" applyAlignment="1">
      <alignment horizontal="center" vertical="center" wrapText="1"/>
    </xf>
    <xf numFmtId="14" fontId="28" fillId="0" borderId="41" xfId="0" applyNumberFormat="1" applyFont="1" applyBorder="1" applyAlignment="1" applyProtection="1">
      <alignment horizontal="center" vertical="center" wrapText="1"/>
      <protection locked="0"/>
    </xf>
    <xf numFmtId="9" fontId="28" fillId="0" borderId="30" xfId="0" applyNumberFormat="1" applyFont="1" applyBorder="1" applyAlignment="1" applyProtection="1">
      <alignment horizontal="center" vertical="center" wrapText="1"/>
      <protection locked="0"/>
    </xf>
    <xf numFmtId="14" fontId="28" fillId="0" borderId="0" xfId="0" applyNumberFormat="1" applyFont="1"/>
    <xf numFmtId="169" fontId="28" fillId="0" borderId="30" xfId="0" applyNumberFormat="1" applyFont="1" applyBorder="1" applyAlignment="1" applyProtection="1">
      <alignment horizontal="right" vertical="center" wrapText="1"/>
      <protection locked="0"/>
    </xf>
    <xf numFmtId="169" fontId="28" fillId="5" borderId="30" xfId="0" applyNumberFormat="1" applyFont="1" applyFill="1" applyBorder="1" applyAlignment="1" applyProtection="1">
      <alignment horizontal="right" vertical="center" wrapText="1"/>
      <protection locked="0"/>
    </xf>
    <xf numFmtId="14" fontId="28" fillId="0" borderId="30" xfId="0" applyNumberFormat="1"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2" fontId="28" fillId="0" borderId="0" xfId="0" applyNumberFormat="1" applyFont="1" applyAlignment="1" applyProtection="1">
      <alignment horizontal="center" vertical="center" wrapText="1"/>
      <protection locked="0"/>
    </xf>
    <xf numFmtId="0" fontId="28"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14" fontId="28" fillId="0" borderId="0" xfId="0" applyNumberFormat="1" applyFont="1" applyAlignment="1" applyProtection="1">
      <alignment horizontal="center" vertical="center" wrapText="1"/>
      <protection locked="0"/>
    </xf>
    <xf numFmtId="9" fontId="28" fillId="0" borderId="0" xfId="0" applyNumberFormat="1" applyFont="1" applyAlignment="1" applyProtection="1">
      <alignment horizontal="center" vertical="center" wrapText="1"/>
      <protection locked="0"/>
    </xf>
    <xf numFmtId="174" fontId="13" fillId="7" borderId="36" xfId="0" applyNumberFormat="1" applyFont="1" applyFill="1" applyBorder="1" applyAlignment="1">
      <alignment horizontal="right" vertical="center"/>
    </xf>
    <xf numFmtId="174" fontId="15" fillId="7" borderId="8" xfId="0" applyNumberFormat="1" applyFont="1" applyFill="1" applyBorder="1" applyAlignment="1">
      <alignment horizontal="right" vertical="center" indent="1"/>
    </xf>
    <xf numFmtId="174" fontId="15" fillId="7" borderId="38" xfId="0" applyNumberFormat="1" applyFont="1" applyFill="1" applyBorder="1" applyAlignment="1">
      <alignment horizontal="right" vertical="center" indent="1"/>
    </xf>
    <xf numFmtId="0" fontId="0" fillId="0" borderId="0" xfId="0" applyAlignment="1">
      <alignment wrapText="1"/>
    </xf>
    <xf numFmtId="0" fontId="36" fillId="5" borderId="5" xfId="0" applyFont="1" applyFill="1" applyBorder="1" applyAlignment="1">
      <alignment horizontal="left" vertical="center" wrapText="1" indent="4"/>
    </xf>
    <xf numFmtId="0" fontId="37" fillId="7" borderId="0" xfId="0" applyFont="1" applyFill="1" applyAlignment="1">
      <alignment vertical="center" wrapText="1"/>
    </xf>
    <xf numFmtId="0" fontId="38" fillId="0" borderId="42" xfId="0" applyFont="1" applyBorder="1" applyAlignment="1">
      <alignment horizontal="left" vertical="center" wrapText="1" indent="3"/>
    </xf>
    <xf numFmtId="0" fontId="24" fillId="0" borderId="42" xfId="0" applyFont="1" applyBorder="1" applyAlignment="1">
      <alignment horizontal="left" vertical="center" wrapText="1" indent="3"/>
    </xf>
    <xf numFmtId="0" fontId="39" fillId="0" borderId="42" xfId="0" applyFont="1" applyBorder="1" applyAlignment="1">
      <alignment horizontal="left" vertical="center" wrapText="1" indent="4"/>
    </xf>
    <xf numFmtId="0" fontId="42" fillId="0" borderId="42" xfId="0" applyFont="1" applyBorder="1" applyAlignment="1">
      <alignment horizontal="left" vertical="center" wrapText="1" indent="5"/>
    </xf>
    <xf numFmtId="0" fontId="43" fillId="7" borderId="42" xfId="0" applyFont="1" applyFill="1" applyBorder="1" applyAlignment="1">
      <alignment vertical="center" wrapText="1"/>
    </xf>
    <xf numFmtId="0" fontId="38" fillId="0" borderId="42" xfId="0" applyFont="1" applyBorder="1" applyAlignment="1">
      <alignment horizontal="left" vertical="center" wrapText="1" indent="4"/>
    </xf>
    <xf numFmtId="0" fontId="44" fillId="0" borderId="42" xfId="0" applyFont="1" applyBorder="1" applyAlignment="1">
      <alignment horizontal="left" vertical="center" wrapText="1" indent="4"/>
    </xf>
    <xf numFmtId="0" fontId="0" fillId="16" borderId="0" xfId="0" applyFill="1"/>
    <xf numFmtId="0" fontId="0" fillId="17" borderId="0" xfId="0" applyFill="1"/>
    <xf numFmtId="170" fontId="0" fillId="0" borderId="0" xfId="0" applyNumberFormat="1"/>
    <xf numFmtId="175" fontId="0" fillId="0" borderId="0" xfId="0" applyNumberFormat="1"/>
    <xf numFmtId="0" fontId="3" fillId="2" borderId="0" xfId="0" applyFont="1" applyFill="1" applyAlignment="1">
      <alignment horizontal="center"/>
    </xf>
    <xf numFmtId="0" fontId="6" fillId="2" borderId="0" xfId="0" applyFont="1" applyFill="1" applyAlignment="1">
      <alignment horizontal="center"/>
    </xf>
    <xf numFmtId="0" fontId="7"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10" fillId="2" borderId="0" xfId="0" applyFont="1" applyFill="1" applyAlignment="1">
      <alignment horizontal="center"/>
    </xf>
    <xf numFmtId="0" fontId="11" fillId="2" borderId="0" xfId="0" applyFont="1" applyFill="1" applyAlignment="1">
      <alignment horizontal="center" wrapText="1"/>
    </xf>
    <xf numFmtId="0" fontId="12" fillId="2" borderId="1" xfId="0" applyFont="1" applyFill="1" applyBorder="1" applyAlignment="1">
      <alignment horizontal="center"/>
    </xf>
    <xf numFmtId="14" fontId="12" fillId="2" borderId="2" xfId="0" applyNumberFormat="1" applyFont="1" applyFill="1" applyBorder="1" applyAlignment="1">
      <alignment horizontal="center"/>
    </xf>
    <xf numFmtId="0" fontId="12" fillId="2" borderId="2" xfId="0" applyFont="1" applyFill="1" applyBorder="1" applyAlignment="1">
      <alignment horizontal="center"/>
    </xf>
    <xf numFmtId="0" fontId="15" fillId="0" borderId="3" xfId="0" applyFont="1" applyBorder="1" applyAlignment="1" applyProtection="1">
      <alignment horizontal="left" vertical="center" indent="1"/>
      <protection locked="0"/>
    </xf>
    <xf numFmtId="14" fontId="15" fillId="0" borderId="3" xfId="0" applyNumberFormat="1" applyFont="1" applyBorder="1" applyAlignment="1" applyProtection="1">
      <alignment horizontal="left" vertical="center" indent="1"/>
      <protection locked="0"/>
    </xf>
    <xf numFmtId="0" fontId="19" fillId="3" borderId="4" xfId="0" applyFont="1" applyFill="1" applyBorder="1" applyAlignment="1">
      <alignment horizontal="right" vertical="center" wrapText="1"/>
    </xf>
    <xf numFmtId="0" fontId="22" fillId="3" borderId="13" xfId="0" applyFont="1" applyFill="1" applyBorder="1" applyAlignment="1">
      <alignment horizontal="left" vertical="center" wrapText="1"/>
    </xf>
    <xf numFmtId="0" fontId="22" fillId="3" borderId="19" xfId="0" applyFont="1" applyFill="1" applyBorder="1" applyAlignment="1">
      <alignment horizontal="left" vertical="center" wrapText="1"/>
    </xf>
    <xf numFmtId="172" fontId="20" fillId="2" borderId="0" xfId="0" applyNumberFormat="1" applyFont="1" applyFill="1" applyAlignment="1">
      <alignment horizontal="center" vertical="center"/>
    </xf>
    <xf numFmtId="0" fontId="13" fillId="3" borderId="0" xfId="0" applyFont="1" applyFill="1" applyAlignment="1">
      <alignment horizontal="left" vertical="top" wrapText="1"/>
    </xf>
    <xf numFmtId="0" fontId="29" fillId="0" borderId="0" xfId="0" applyFont="1" applyAlignment="1">
      <alignment horizontal="right"/>
    </xf>
    <xf numFmtId="0" fontId="31" fillId="14" borderId="39" xfId="0" applyFont="1" applyFill="1" applyBorder="1" applyAlignment="1">
      <alignment horizontal="center" vertical="center" wrapText="1"/>
    </xf>
    <xf numFmtId="0" fontId="31" fillId="5" borderId="39"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3" fillId="6" borderId="34" xfId="0" applyFont="1" applyFill="1" applyBorder="1" applyAlignment="1">
      <alignment horizontal="center" vertical="center"/>
    </xf>
    <xf numFmtId="0" fontId="31" fillId="5" borderId="0" xfId="0" applyFont="1" applyFill="1" applyAlignment="1">
      <alignment horizontal="center" vertical="center" wrapText="1"/>
    </xf>
    <xf numFmtId="0" fontId="29" fillId="11" borderId="0" xfId="0" applyFont="1" applyFill="1" applyAlignment="1">
      <alignment horizontal="center"/>
    </xf>
    <xf numFmtId="0" fontId="0" fillId="0" borderId="40" xfId="0" applyBorder="1" applyAlignment="1">
      <alignment horizontal="left" vertical="center" wrapText="1"/>
    </xf>
    <xf numFmtId="0" fontId="0" fillId="0" borderId="40" xfId="0" applyBorder="1" applyAlignment="1">
      <alignment horizontal="left" vertical="center"/>
    </xf>
    <xf numFmtId="0" fontId="31" fillId="13" borderId="39" xfId="0" applyFont="1" applyFill="1" applyBorder="1" applyAlignment="1">
      <alignment horizontal="center" vertical="center" wrapText="1"/>
    </xf>
  </cellXfs>
  <cellStyles count="10">
    <cellStyle name="Comma 2" xfId="1"/>
    <cellStyle name="Euro" xfId="2"/>
    <cellStyle name="Moeda 2" xfId="3"/>
    <cellStyle name="Normal" xfId="0" builtinId="0"/>
    <cellStyle name="Normal 2" xfId="4"/>
    <cellStyle name="Normal 2 2" xfId="5"/>
    <cellStyle name="Normal 3" xfId="6"/>
    <cellStyle name="Percent 2" xfId="7"/>
    <cellStyle name="Percent 3" xfId="8"/>
    <cellStyle name="Vírgula 2" xfId="9"/>
  </cellStyles>
  <dxfs count="1053">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b val="0"/>
        <i/>
        <color rgb="FFA6A6A6"/>
      </font>
    </dxf>
    <dxf>
      <font>
        <color rgb="FFA6A6A6"/>
      </font>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000000"/>
      </font>
      <fill>
        <patternFill>
          <bgColor rgb="FFECEFF2"/>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000000"/>
      </font>
      <fill>
        <patternFill>
          <bgColor rgb="FFECEFF2"/>
        </patternFill>
      </fill>
      <border diagonalUp="0" diagonalDown="0">
        <left/>
        <right/>
        <top/>
        <bottom/>
      </border>
    </dxf>
    <dxf>
      <border diagonalUp="0" diagonalDown="0">
        <left/>
        <right/>
        <top style="hair">
          <color auto="1"/>
        </top>
        <bottom/>
      </border>
    </dxf>
    <dxf>
      <fill>
        <patternFill>
          <bgColor rgb="FFD6DCE5"/>
        </patternFill>
      </fill>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b val="0"/>
        <i/>
        <color rgb="FFA6A6A6"/>
      </font>
    </dxf>
    <dxf>
      <font>
        <color rgb="FFA6A6A6"/>
      </font>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
      <font>
        <color rgb="FF000000"/>
      </font>
      <fill>
        <patternFill>
          <bgColor rgb="FFECEFF2"/>
        </patternFill>
      </fill>
      <border diagonalUp="0" diagonalDown="0">
        <left/>
        <right/>
        <top/>
        <bottom/>
      </border>
    </dxf>
    <dxf>
      <font>
        <color rgb="FFFFFFFF"/>
      </font>
      <fill>
        <patternFill>
          <bgColor rgb="FFFFFFFF"/>
        </patternFill>
      </fill>
      <border diagonalUp="0" diagonalDown="0">
        <left/>
        <right/>
        <top/>
        <bottom/>
      </border>
    </dxf>
    <dxf>
      <font>
        <color rgb="FFFFFFFF"/>
      </font>
      <fill>
        <patternFill>
          <bgColor rgb="FFFFFFFF"/>
        </patternFill>
      </fill>
      <border diagonalUp="0" diagonalDown="0">
        <left/>
        <right/>
        <top/>
        <bottom/>
      </border>
    </dxf>
    <dxf>
      <font>
        <b val="0"/>
        <i/>
        <color rgb="FFA6A6A6"/>
      </font>
    </dxf>
    <dxf>
      <font>
        <color rgb="FFA6A6A6"/>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C7C7C"/>
      <rgbColor rgb="FF800080"/>
      <rgbColor rgb="FF44546A"/>
      <rgbColor rgb="FFD0CECE"/>
      <rgbColor rgb="FF808080"/>
      <rgbColor rgb="FF8FAADC"/>
      <rgbColor rgb="FF535353"/>
      <rgbColor rgb="FFF2F2F2"/>
      <rgbColor rgb="FFECEFF2"/>
      <rgbColor rgb="FF660066"/>
      <rgbColor rgb="FFFF8080"/>
      <rgbColor rgb="FF2F5597"/>
      <rgbColor rgb="FFB4C7E7"/>
      <rgbColor rgb="FF000080"/>
      <rgbColor rgb="FFFF00FF"/>
      <rgbColor rgb="FFFFFF00"/>
      <rgbColor rgb="FF00FFFF"/>
      <rgbColor rgb="FF800080"/>
      <rgbColor rgb="FF800000"/>
      <rgbColor rgb="FF008080"/>
      <rgbColor rgb="FF0000FF"/>
      <rgbColor rgb="FF00B0F0"/>
      <rgbColor rgb="FFEDEFF3"/>
      <rgbColor rgb="FFE3E7ED"/>
      <rgbColor rgb="FFDBDBDB"/>
      <rgbColor rgb="FFD6DCE5"/>
      <rgbColor rgb="FFDAE3F3"/>
      <rgbColor rgb="FFAFABAB"/>
      <rgbColor rgb="FFD9D9D9"/>
      <rgbColor rgb="FF3366FF"/>
      <rgbColor rgb="FF33CCCC"/>
      <rgbColor rgb="FF92D050"/>
      <rgbColor rgb="FFFFCC00"/>
      <rgbColor rgb="FFFF9900"/>
      <rgbColor rgb="FFFF6600"/>
      <rgbColor rgb="FF767171"/>
      <rgbColor rgb="FFA6A6A6"/>
      <rgbColor rgb="FF002060"/>
      <rgbColor rgb="FF7F7F7F"/>
      <rgbColor rgb="FF003300"/>
      <rgbColor rgb="FF404040"/>
      <rgbColor rgb="FF993300"/>
      <rgbColor rgb="FF993366"/>
      <rgbColor rgb="FF203864"/>
      <rgbColor rgb="FF222A35"/>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468360</xdr:colOff>
      <xdr:row>40</xdr:row>
      <xdr:rowOff>101520</xdr:rowOff>
    </xdr:from>
    <xdr:to>
      <xdr:col>1023</xdr:col>
      <xdr:colOff>612000</xdr:colOff>
      <xdr:row>43</xdr:row>
      <xdr:rowOff>21960</xdr:rowOff>
    </xdr:to>
    <xdr:pic>
      <xdr:nvPicPr>
        <xdr:cNvPr id="2" name="Imagem 8">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486160" y="9209880"/>
          <a:ext cx="624586320" cy="491760"/>
        </a:xfrm>
        <a:prstGeom prst="rect">
          <a:avLst/>
        </a:prstGeom>
        <a:ln w="0">
          <a:noFill/>
        </a:ln>
      </xdr:spPr>
    </xdr:pic>
    <xdr:clientData/>
  </xdr:twoCellAnchor>
  <xdr:twoCellAnchor editAs="oneCell">
    <xdr:from>
      <xdr:col>0</xdr:col>
      <xdr:colOff>63360</xdr:colOff>
      <xdr:row>2</xdr:row>
      <xdr:rowOff>114480</xdr:rowOff>
    </xdr:from>
    <xdr:to>
      <xdr:col>10</xdr:col>
      <xdr:colOff>113040</xdr:colOff>
      <xdr:row>7</xdr:row>
      <xdr:rowOff>109800</xdr:rowOff>
    </xdr:to>
    <xdr:pic>
      <xdr:nvPicPr>
        <xdr:cNvPr id="3" name="Imagem 9">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63360" y="495360"/>
          <a:ext cx="6412320" cy="1147680"/>
        </a:xfrm>
        <a:prstGeom prst="rect">
          <a:avLst/>
        </a:prstGeom>
        <a:ln w="0">
          <a:noFill/>
        </a:ln>
      </xdr:spPr>
    </xdr:pic>
    <xdr:clientData/>
  </xdr:twoCellAnchor>
  <xdr:twoCellAnchor editAs="oneCell">
    <xdr:from>
      <xdr:col>4</xdr:col>
      <xdr:colOff>567720</xdr:colOff>
      <xdr:row>40</xdr:row>
      <xdr:rowOff>127080</xdr:rowOff>
    </xdr:from>
    <xdr:to>
      <xdr:col>9</xdr:col>
      <xdr:colOff>204840</xdr:colOff>
      <xdr:row>43</xdr:row>
      <xdr:rowOff>36360</xdr:rowOff>
    </xdr:to>
    <xdr:pic>
      <xdr:nvPicPr>
        <xdr:cNvPr id="4" name="Imagem 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xdr:blipFill>
      <xdr:spPr>
        <a:xfrm>
          <a:off x="2585520" y="9235440"/>
          <a:ext cx="3226320" cy="480600"/>
        </a:xfrm>
        <a:prstGeom prst="rect">
          <a:avLst/>
        </a:prstGeom>
        <a:ln w="0">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E3F3"/>
  </sheetPr>
  <dimension ref="A1:M70"/>
  <sheetViews>
    <sheetView zoomScale="85" zoomScaleNormal="85" workbookViewId="0">
      <selection activeCell="H29" sqref="H29:I29"/>
    </sheetView>
  </sheetViews>
  <sheetFormatPr defaultColWidth="8.7109375" defaultRowHeight="15" zeroHeight="1"/>
  <cols>
    <col min="1" max="1" width="2.5703125" customWidth="1"/>
    <col min="8" max="9" width="12.42578125" customWidth="1"/>
    <col min="10" max="10" width="10.7109375" customWidth="1"/>
  </cols>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ht="30">
      <c r="A5" s="1"/>
      <c r="B5" s="148"/>
      <c r="C5" s="148"/>
      <c r="D5" s="1"/>
      <c r="E5" s="1"/>
      <c r="F5" s="1"/>
      <c r="G5" s="1"/>
      <c r="H5" s="1"/>
      <c r="I5" s="1"/>
      <c r="J5" s="1"/>
    </row>
    <row r="6" spans="1:10" ht="15.75">
      <c r="A6" s="1"/>
      <c r="B6" s="2"/>
      <c r="C6" s="3"/>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ht="76.5" customHeight="1">
      <c r="A9" s="1"/>
      <c r="B9" s="1"/>
      <c r="C9" s="1"/>
      <c r="D9" s="1"/>
      <c r="E9" s="1"/>
      <c r="F9" s="1"/>
      <c r="G9" s="1"/>
      <c r="H9" s="1"/>
      <c r="I9" s="1"/>
      <c r="J9" s="1"/>
    </row>
    <row r="10" spans="1:10">
      <c r="A10" s="1"/>
      <c r="B10" s="1"/>
      <c r="C10" s="1"/>
      <c r="D10" s="1"/>
      <c r="E10" s="1"/>
      <c r="F10" s="1"/>
      <c r="G10" s="1"/>
      <c r="H10" s="1"/>
      <c r="I10" s="1"/>
      <c r="J10" s="1"/>
    </row>
    <row r="11" spans="1:10" ht="25.5">
      <c r="A11" s="1"/>
      <c r="B11" s="149" t="s">
        <v>0</v>
      </c>
      <c r="C11" s="149"/>
      <c r="D11" s="149"/>
      <c r="E11" s="149"/>
      <c r="F11" s="149"/>
      <c r="G11" s="149"/>
      <c r="H11" s="149"/>
      <c r="I11" s="149"/>
      <c r="J11" s="149"/>
    </row>
    <row r="12" spans="1:10">
      <c r="A12" s="1"/>
      <c r="B12" s="1"/>
      <c r="C12" s="1"/>
      <c r="D12" s="1"/>
      <c r="E12" s="1"/>
      <c r="F12" s="1"/>
      <c r="G12" s="1"/>
      <c r="H12" s="1"/>
      <c r="I12" s="1"/>
      <c r="J12" s="1"/>
    </row>
    <row r="13" spans="1:10" ht="21">
      <c r="A13" s="1"/>
      <c r="B13" s="150" t="s">
        <v>1</v>
      </c>
      <c r="C13" s="150"/>
      <c r="D13" s="150"/>
      <c r="E13" s="150"/>
      <c r="F13" s="150"/>
      <c r="G13" s="150"/>
      <c r="H13" s="150"/>
      <c r="I13" s="150"/>
      <c r="J13" s="150"/>
    </row>
    <row r="14" spans="1:10">
      <c r="A14" s="1"/>
      <c r="B14" s="151" t="s">
        <v>2</v>
      </c>
      <c r="C14" s="151"/>
      <c r="D14" s="151"/>
      <c r="E14" s="151"/>
      <c r="F14" s="151"/>
      <c r="G14" s="151"/>
      <c r="H14" s="151"/>
      <c r="I14" s="151"/>
      <c r="J14" s="151"/>
    </row>
    <row r="15" spans="1:10">
      <c r="A15" s="1"/>
      <c r="B15" s="1"/>
      <c r="C15" s="1"/>
      <c r="D15" s="1"/>
      <c r="E15" s="1"/>
      <c r="F15" s="1"/>
      <c r="G15" s="1"/>
      <c r="H15" s="1"/>
      <c r="I15" s="1"/>
      <c r="J15" s="1"/>
    </row>
    <row r="16" spans="1:10">
      <c r="A16" s="1"/>
      <c r="B16" s="152"/>
      <c r="C16" s="152"/>
      <c r="D16" s="152"/>
      <c r="E16" s="152"/>
      <c r="F16" s="152"/>
      <c r="G16" s="152"/>
      <c r="H16" s="152"/>
      <c r="I16" s="152"/>
      <c r="J16" s="152"/>
    </row>
    <row r="17" spans="1:13">
      <c r="A17" s="1"/>
      <c r="B17" s="1"/>
      <c r="C17" s="1"/>
      <c r="D17" s="1"/>
      <c r="E17" s="1"/>
      <c r="F17" s="1"/>
      <c r="G17" s="1"/>
      <c r="H17" s="1"/>
      <c r="I17" s="1"/>
      <c r="J17" s="1"/>
    </row>
    <row r="18" spans="1:13">
      <c r="A18" s="1"/>
      <c r="B18" s="1"/>
      <c r="C18" s="1"/>
      <c r="D18" s="1"/>
      <c r="E18" s="1"/>
      <c r="F18" s="1"/>
      <c r="G18" s="1"/>
      <c r="H18" s="1"/>
      <c r="I18" s="1"/>
      <c r="J18" s="1"/>
    </row>
    <row r="19" spans="1:13">
      <c r="A19" s="1"/>
      <c r="B19" s="1"/>
      <c r="C19" s="1"/>
      <c r="D19" s="1"/>
      <c r="E19" s="1"/>
      <c r="F19" s="1"/>
      <c r="G19" s="1"/>
      <c r="H19" s="1"/>
      <c r="I19" s="1"/>
      <c r="J19" s="1"/>
    </row>
    <row r="20" spans="1:13" ht="12.95" customHeight="1">
      <c r="A20" s="1"/>
      <c r="B20" s="1"/>
      <c r="C20" s="1"/>
      <c r="D20" s="1"/>
      <c r="E20" s="1"/>
      <c r="F20" s="1"/>
      <c r="G20" s="1"/>
      <c r="H20" s="1"/>
      <c r="I20" s="1"/>
      <c r="J20" s="1"/>
    </row>
    <row r="21" spans="1:13" ht="28.5">
      <c r="A21" s="1"/>
      <c r="B21" s="153" t="str">
        <f>'Parte A - Resumo'!D11</f>
        <v>Vagos-uma escola que é clube nautico</v>
      </c>
      <c r="C21" s="153"/>
      <c r="D21" s="153"/>
      <c r="E21" s="153"/>
      <c r="F21" s="153"/>
      <c r="G21" s="153"/>
      <c r="H21" s="153"/>
      <c r="I21" s="153"/>
      <c r="J21" s="153"/>
    </row>
    <row r="22" spans="1:13">
      <c r="A22" s="1"/>
      <c r="B22" s="154" t="str">
        <f>'Parte A - Resumo'!D7</f>
        <v>Agrupamento de Escolas de Vagos</v>
      </c>
      <c r="C22" s="154"/>
      <c r="D22" s="154"/>
      <c r="E22" s="154"/>
      <c r="F22" s="154"/>
      <c r="G22" s="154"/>
      <c r="H22" s="154"/>
      <c r="I22" s="154"/>
      <c r="J22" s="154"/>
    </row>
    <row r="23" spans="1:13">
      <c r="A23" s="1"/>
      <c r="B23" s="1"/>
      <c r="C23" s="1"/>
      <c r="D23" s="1"/>
      <c r="E23" s="1"/>
      <c r="F23" s="1"/>
      <c r="G23" s="1"/>
      <c r="H23" s="1"/>
      <c r="I23" s="1"/>
      <c r="J23" s="1"/>
    </row>
    <row r="24" spans="1:13">
      <c r="A24" s="1"/>
      <c r="B24" s="1"/>
      <c r="C24" s="1"/>
      <c r="D24" s="1"/>
      <c r="E24" s="1"/>
      <c r="F24" s="1"/>
      <c r="G24" s="1"/>
      <c r="H24" s="1"/>
      <c r="I24" s="1"/>
      <c r="J24" s="1"/>
    </row>
    <row r="25" spans="1:13">
      <c r="A25" s="1"/>
      <c r="B25" s="1"/>
      <c r="C25" s="1"/>
      <c r="D25" s="1"/>
      <c r="E25" s="1"/>
      <c r="F25" s="1"/>
      <c r="G25" s="1"/>
      <c r="H25" s="1"/>
      <c r="I25" s="1"/>
      <c r="J25" s="1"/>
    </row>
    <row r="26" spans="1:13" ht="21">
      <c r="A26" s="1"/>
      <c r="B26" s="1"/>
      <c r="C26" s="1"/>
      <c r="D26" s="1"/>
      <c r="E26" s="155" t="s">
        <v>3</v>
      </c>
      <c r="F26" s="155"/>
      <c r="G26" s="155"/>
      <c r="H26" s="156">
        <v>44824</v>
      </c>
      <c r="I26" s="156"/>
      <c r="J26" s="4"/>
      <c r="K26" s="5"/>
      <c r="L26" s="5"/>
      <c r="M26" s="5"/>
    </row>
    <row r="27" spans="1:13">
      <c r="A27" s="1"/>
      <c r="B27" s="1"/>
      <c r="C27" s="1"/>
      <c r="D27" s="1"/>
      <c r="E27" s="1"/>
      <c r="F27" s="1"/>
      <c r="G27" s="1"/>
      <c r="H27" s="1"/>
      <c r="I27" s="1"/>
      <c r="J27" s="1"/>
    </row>
    <row r="28" spans="1:13">
      <c r="A28" s="1"/>
      <c r="B28" s="1"/>
      <c r="C28" s="1"/>
      <c r="D28" s="1"/>
      <c r="E28" s="1"/>
      <c r="F28" s="1"/>
      <c r="G28" s="1"/>
      <c r="H28" s="1"/>
      <c r="I28" s="1"/>
      <c r="J28" s="1"/>
    </row>
    <row r="29" spans="1:13" ht="21">
      <c r="A29" s="1"/>
      <c r="B29" s="1"/>
      <c r="C29" s="1"/>
      <c r="D29" s="1"/>
      <c r="E29" s="155" t="s">
        <v>4</v>
      </c>
      <c r="F29" s="155"/>
      <c r="G29" s="155"/>
      <c r="H29" s="157">
        <v>2</v>
      </c>
      <c r="I29" s="157"/>
      <c r="J29" s="1"/>
    </row>
    <row r="30" spans="1:13">
      <c r="A30" s="1"/>
      <c r="B30" s="1"/>
      <c r="C30" s="1"/>
      <c r="D30" s="1"/>
      <c r="E30" s="1"/>
      <c r="F30" s="1"/>
      <c r="G30" s="1"/>
      <c r="H30" s="1"/>
      <c r="I30" s="1"/>
      <c r="J30" s="1"/>
    </row>
    <row r="31" spans="1:13">
      <c r="A31" s="1"/>
      <c r="B31" s="1"/>
      <c r="C31" s="1"/>
      <c r="D31" s="1"/>
      <c r="E31" s="1"/>
      <c r="F31" s="1"/>
      <c r="G31" s="1"/>
      <c r="H31" s="1"/>
      <c r="I31" s="1"/>
      <c r="J31" s="1"/>
    </row>
    <row r="32" spans="1:13">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row r="45" spans="1:10"/>
    <row r="46" spans="1:10"/>
    <row r="47" spans="1:10"/>
    <row r="48" spans="1:10"/>
    <row r="49"/>
    <row r="50"/>
    <row r="51"/>
    <row r="52"/>
    <row r="53"/>
    <row r="54"/>
    <row r="55"/>
    <row r="56"/>
    <row r="57"/>
    <row r="58"/>
    <row r="59"/>
    <row r="60"/>
    <row r="61"/>
    <row r="62"/>
    <row r="63"/>
    <row r="64"/>
    <row r="65"/>
    <row r="66"/>
    <row r="67"/>
    <row r="68"/>
    <row r="69"/>
    <row r="70"/>
  </sheetData>
  <mergeCells count="11">
    <mergeCell ref="B21:J21"/>
    <mergeCell ref="B22:J22"/>
    <mergeCell ref="E26:G26"/>
    <mergeCell ref="H26:I26"/>
    <mergeCell ref="E29:G29"/>
    <mergeCell ref="H29:I29"/>
    <mergeCell ref="B5:C5"/>
    <mergeCell ref="B11:J11"/>
    <mergeCell ref="B13:J13"/>
    <mergeCell ref="B14:J14"/>
    <mergeCell ref="B16:J16"/>
  </mergeCells>
  <pageMargins left="0.7" right="0.7" top="0.5" bottom="0.5" header="0.511811023622047" footer="0.511811023622047"/>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sheetPr>
  <dimension ref="A1:K129"/>
  <sheetViews>
    <sheetView showGridLines="0" topLeftCell="A31" zoomScaleNormal="100" workbookViewId="0">
      <selection activeCell="J109" sqref="J109"/>
    </sheetView>
  </sheetViews>
  <sheetFormatPr defaultColWidth="9.140625" defaultRowHeight="15"/>
  <cols>
    <col min="1" max="1" width="1.140625" customWidth="1"/>
    <col min="2" max="2" width="3.42578125" customWidth="1"/>
    <col min="3" max="3" width="21.7109375" customWidth="1"/>
    <col min="4" max="4" width="22.5703125" customWidth="1"/>
    <col min="5" max="10" width="14.85546875" customWidth="1"/>
  </cols>
  <sheetData>
    <row r="1" spans="2:11" s="6" customFormat="1" ht="4.5" customHeight="1">
      <c r="B1" s="7"/>
      <c r="K1" s="8"/>
    </row>
    <row r="2" spans="2:11" s="9" customFormat="1" ht="15" customHeight="1">
      <c r="B2" s="10"/>
      <c r="C2" s="11"/>
      <c r="D2" s="11"/>
      <c r="E2" s="11"/>
      <c r="F2" s="11"/>
      <c r="G2" s="11"/>
      <c r="H2" s="11"/>
      <c r="I2" s="11"/>
      <c r="J2" s="11"/>
      <c r="K2" s="8"/>
    </row>
    <row r="3" spans="2:11" s="6" customFormat="1" ht="17.25" customHeight="1">
      <c r="B3" s="10"/>
      <c r="C3" s="12" t="s">
        <v>5</v>
      </c>
      <c r="D3" s="13"/>
      <c r="E3" s="13"/>
      <c r="F3" s="13"/>
      <c r="G3" s="13"/>
      <c r="H3" s="13"/>
      <c r="I3" s="13"/>
      <c r="J3" s="13"/>
      <c r="K3" s="8"/>
    </row>
    <row r="4" spans="2:11" s="9" customFormat="1" ht="15" customHeight="1">
      <c r="B4" s="10"/>
      <c r="C4" s="11"/>
      <c r="D4" s="11"/>
      <c r="E4" s="11"/>
      <c r="F4" s="11"/>
      <c r="G4" s="11"/>
      <c r="H4" s="11"/>
      <c r="I4" s="11"/>
      <c r="J4" s="11"/>
      <c r="K4" s="8"/>
    </row>
    <row r="5" spans="2:11" s="6" customFormat="1" ht="17.25" customHeight="1">
      <c r="B5" s="10"/>
      <c r="C5" s="12" t="s">
        <v>6</v>
      </c>
      <c r="D5" s="13"/>
      <c r="E5" s="13"/>
      <c r="F5" s="13"/>
      <c r="G5" s="13"/>
      <c r="H5" s="13"/>
      <c r="I5" s="13"/>
      <c r="J5" s="13"/>
      <c r="K5" s="8"/>
    </row>
    <row r="6" spans="2:11" s="6" customFormat="1" ht="6" customHeight="1">
      <c r="B6" s="10"/>
      <c r="C6" s="8"/>
      <c r="D6" s="8"/>
      <c r="E6" s="8"/>
      <c r="F6" s="8"/>
      <c r="G6" s="8"/>
      <c r="H6" s="8"/>
      <c r="I6" s="8"/>
      <c r="J6" s="8"/>
      <c r="K6" s="8"/>
    </row>
    <row r="7" spans="2:11" s="9" customFormat="1" ht="20.100000000000001" customHeight="1">
      <c r="B7" s="10"/>
      <c r="C7" s="14" t="s">
        <v>7</v>
      </c>
      <c r="D7" s="158" t="s">
        <v>8</v>
      </c>
      <c r="E7" s="158"/>
      <c r="F7" s="158"/>
      <c r="G7" s="158"/>
      <c r="H7" s="158"/>
      <c r="I7" s="158"/>
      <c r="J7" s="158"/>
      <c r="K7" s="8"/>
    </row>
    <row r="8" spans="2:11" s="9" customFormat="1" ht="7.5" customHeight="1">
      <c r="B8" s="10"/>
      <c r="C8" s="14"/>
      <c r="D8" s="14"/>
      <c r="E8" s="14"/>
      <c r="F8" s="14"/>
      <c r="G8" s="14"/>
      <c r="H8" s="14"/>
      <c r="I8" s="14"/>
      <c r="J8" s="14"/>
      <c r="K8" s="8"/>
    </row>
    <row r="9" spans="2:11" s="9" customFormat="1" ht="20.100000000000001" customHeight="1">
      <c r="B9" s="10"/>
      <c r="C9" s="14" t="s">
        <v>9</v>
      </c>
      <c r="D9" s="158">
        <v>600076091</v>
      </c>
      <c r="E9" s="158"/>
      <c r="F9" s="8"/>
      <c r="G9" s="14"/>
      <c r="H9" s="14"/>
      <c r="I9" s="14"/>
      <c r="J9" s="14"/>
      <c r="K9" s="8"/>
    </row>
    <row r="10" spans="2:11" s="9" customFormat="1" ht="6" customHeight="1">
      <c r="B10" s="10"/>
      <c r="C10" s="15"/>
      <c r="D10" s="16"/>
      <c r="E10" s="11"/>
      <c r="F10" s="11"/>
      <c r="G10" s="11"/>
      <c r="H10" s="11"/>
      <c r="I10" s="11"/>
      <c r="J10" s="11"/>
      <c r="K10" s="8"/>
    </row>
    <row r="11" spans="2:11" s="9" customFormat="1" ht="20.100000000000001" customHeight="1">
      <c r="B11" s="10"/>
      <c r="C11" s="14" t="s">
        <v>10</v>
      </c>
      <c r="D11" s="158" t="s">
        <v>11</v>
      </c>
      <c r="E11" s="158"/>
      <c r="F11" s="158"/>
      <c r="G11" s="158"/>
      <c r="H11" s="158"/>
      <c r="I11" s="158"/>
      <c r="J11" s="158"/>
      <c r="K11" s="8"/>
    </row>
    <row r="12" spans="2:11" s="9" customFormat="1" ht="6" customHeight="1">
      <c r="B12" s="10"/>
      <c r="C12" s="15"/>
      <c r="D12" s="8"/>
      <c r="E12" s="8"/>
      <c r="F12" s="8"/>
      <c r="G12" s="11"/>
      <c r="H12" s="11"/>
      <c r="I12" s="11"/>
      <c r="J12" s="11"/>
      <c r="K12" s="8"/>
    </row>
    <row r="13" spans="2:11" s="9" customFormat="1" ht="20.100000000000001" customHeight="1">
      <c r="B13" s="17"/>
      <c r="C13" s="14" t="s">
        <v>12</v>
      </c>
      <c r="D13" s="158" t="s">
        <v>13</v>
      </c>
      <c r="E13" s="158"/>
      <c r="F13" s="8"/>
      <c r="G13" s="14"/>
      <c r="H13" s="14"/>
      <c r="I13" s="14"/>
      <c r="J13" s="14"/>
      <c r="K13" s="8"/>
    </row>
    <row r="14" spans="2:11" s="9" customFormat="1" ht="6" customHeight="1">
      <c r="B14" s="17"/>
      <c r="C14" s="14"/>
      <c r="D14" s="11"/>
      <c r="E14" s="11"/>
      <c r="F14" s="8"/>
      <c r="G14" s="14"/>
      <c r="H14" s="14"/>
      <c r="I14" s="14"/>
      <c r="J14" s="14"/>
      <c r="K14" s="8"/>
    </row>
    <row r="15" spans="2:11" s="9" customFormat="1" ht="20.100000000000001" customHeight="1">
      <c r="B15" s="17"/>
      <c r="C15" s="14" t="s">
        <v>3</v>
      </c>
      <c r="D15" s="159">
        <v>44824</v>
      </c>
      <c r="E15" s="159"/>
      <c r="F15" s="8"/>
      <c r="G15" s="14"/>
      <c r="H15" s="14"/>
      <c r="I15" s="14"/>
      <c r="J15" s="14"/>
      <c r="K15" s="8"/>
    </row>
    <row r="16" spans="2:11" s="9" customFormat="1" ht="20.100000000000001" customHeight="1">
      <c r="B16" s="17"/>
      <c r="C16" s="14"/>
      <c r="D16" s="11"/>
      <c r="E16" s="11"/>
      <c r="F16" s="8"/>
      <c r="G16" s="14"/>
      <c r="H16" s="14"/>
      <c r="I16" s="14"/>
      <c r="J16" s="14"/>
      <c r="K16" s="8"/>
    </row>
    <row r="17" spans="2:11" s="9" customFormat="1" ht="12" customHeight="1">
      <c r="B17" s="10"/>
      <c r="C17" s="15" t="s">
        <v>14</v>
      </c>
      <c r="D17" s="11"/>
      <c r="E17" s="11"/>
      <c r="F17" s="11"/>
      <c r="G17" s="11"/>
      <c r="H17" s="11"/>
      <c r="I17" s="11"/>
      <c r="J17" s="11"/>
      <c r="K17" s="8"/>
    </row>
    <row r="18" spans="2:11" s="9" customFormat="1" ht="12" customHeight="1">
      <c r="B18" s="10"/>
      <c r="C18" s="15"/>
      <c r="D18" s="11"/>
      <c r="E18" s="11"/>
      <c r="F18" s="11"/>
      <c r="G18" s="11"/>
      <c r="H18" s="11"/>
      <c r="I18" s="11"/>
      <c r="J18" s="11"/>
      <c r="K18" s="8"/>
    </row>
    <row r="19" spans="2:11" s="9" customFormat="1" ht="39" customHeight="1">
      <c r="B19" s="10"/>
      <c r="C19" s="18" t="s">
        <v>15</v>
      </c>
      <c r="D19" s="19">
        <v>44378</v>
      </c>
      <c r="E19" s="11"/>
      <c r="F19" s="18" t="s">
        <v>16</v>
      </c>
      <c r="G19" s="19">
        <v>44824</v>
      </c>
      <c r="H19" s="160" t="s">
        <v>17</v>
      </c>
      <c r="I19" s="160"/>
      <c r="J19" s="20">
        <v>2</v>
      </c>
      <c r="K19" s="8"/>
    </row>
    <row r="20" spans="2:11" s="9" customFormat="1" ht="12" customHeight="1">
      <c r="B20" s="10"/>
      <c r="C20" s="15"/>
      <c r="D20" s="11"/>
      <c r="E20" s="11"/>
      <c r="F20" s="11"/>
      <c r="G20" s="11"/>
      <c r="H20" s="11"/>
      <c r="I20" s="11"/>
      <c r="J20" s="11"/>
      <c r="K20" s="8"/>
    </row>
    <row r="21" spans="2:11" s="6" customFormat="1" ht="18" customHeight="1">
      <c r="B21" s="10"/>
      <c r="C21" s="12" t="s">
        <v>18</v>
      </c>
      <c r="D21" s="13"/>
      <c r="E21" s="13"/>
      <c r="F21" s="13"/>
      <c r="G21" s="13"/>
      <c r="H21" s="13"/>
      <c r="I21" s="13"/>
      <c r="J21" s="13"/>
      <c r="K21" s="8"/>
    </row>
    <row r="22" spans="2:11" s="6" customFormat="1" ht="18" customHeight="1">
      <c r="B22" s="10"/>
      <c r="C22" s="21"/>
      <c r="D22" s="21"/>
      <c r="E22" s="21"/>
      <c r="F22" s="21"/>
      <c r="G22" s="21"/>
      <c r="H22" s="21"/>
      <c r="I22" s="21"/>
      <c r="J22" s="21"/>
      <c r="K22" s="8"/>
    </row>
    <row r="23" spans="2:11" s="6" customFormat="1" ht="5.25" customHeight="1">
      <c r="B23" s="10"/>
      <c r="C23" s="11"/>
      <c r="D23" s="11"/>
      <c r="E23" s="11"/>
      <c r="F23" s="11"/>
      <c r="G23" s="11"/>
      <c r="H23" s="11"/>
      <c r="I23" s="21"/>
      <c r="J23" s="21"/>
      <c r="K23" s="8"/>
    </row>
    <row r="24" spans="2:11" s="6" customFormat="1" ht="41.1" customHeight="1">
      <c r="B24" s="10"/>
      <c r="C24" s="22"/>
      <c r="D24" s="22" t="s">
        <v>19</v>
      </c>
      <c r="E24" s="22" t="s">
        <v>20</v>
      </c>
      <c r="F24" s="23" t="s">
        <v>21</v>
      </c>
      <c r="G24" s="23" t="s">
        <v>22</v>
      </c>
      <c r="H24" s="23" t="s">
        <v>23</v>
      </c>
      <c r="I24" s="23" t="s">
        <v>24</v>
      </c>
      <c r="J24" s="23" t="s">
        <v>25</v>
      </c>
      <c r="K24" s="8"/>
    </row>
    <row r="25" spans="2:11" s="6" customFormat="1" ht="17.25" customHeight="1">
      <c r="B25" s="10"/>
      <c r="C25" s="24" t="s">
        <v>26</v>
      </c>
      <c r="D25" s="25"/>
      <c r="E25" s="25"/>
      <c r="F25" s="26">
        <f>F38+F47+F56+F65+F74+F83+F92+F101</f>
        <v>18367.594390372898</v>
      </c>
      <c r="G25" s="26">
        <f>G38+G47+G56+G65+G74+G83+G92+G101</f>
        <v>18367.594390372898</v>
      </c>
      <c r="H25" s="27"/>
      <c r="I25" s="28"/>
      <c r="J25" s="29">
        <f t="shared" ref="J25:J32" si="0">H25*I25</f>
        <v>0</v>
      </c>
      <c r="K25" s="8"/>
    </row>
    <row r="26" spans="2:11" s="6" customFormat="1" ht="17.25" customHeight="1">
      <c r="B26" s="10"/>
      <c r="C26" s="30" t="s">
        <v>27</v>
      </c>
      <c r="D26" s="31"/>
      <c r="E26" s="32"/>
      <c r="F26" s="33">
        <f>F39+F48+F57+F66+F75+F84+F93+F102+F102</f>
        <v>0</v>
      </c>
      <c r="G26" s="33">
        <f>G39+G48+G57+G66+G75+G84+G93+G102+G102</f>
        <v>0</v>
      </c>
      <c r="H26" s="34"/>
      <c r="I26" s="35"/>
      <c r="J26" s="36">
        <f t="shared" si="0"/>
        <v>0</v>
      </c>
      <c r="K26" s="8"/>
    </row>
    <row r="27" spans="2:11" s="6" customFormat="1" ht="17.25" customHeight="1">
      <c r="B27" s="10"/>
      <c r="C27" s="30" t="s">
        <v>28</v>
      </c>
      <c r="D27" s="31"/>
      <c r="E27" s="32"/>
      <c r="F27" s="33">
        <f t="shared" ref="F27:G32" si="1">F40+F49+F58+F67+F76+F85+F94+F103</f>
        <v>0</v>
      </c>
      <c r="G27" s="33">
        <f t="shared" si="1"/>
        <v>0</v>
      </c>
      <c r="H27" s="34"/>
      <c r="I27" s="37"/>
      <c r="J27" s="36">
        <f t="shared" si="0"/>
        <v>0</v>
      </c>
      <c r="K27" s="8"/>
    </row>
    <row r="28" spans="2:11" s="6" customFormat="1" ht="17.25" customHeight="1">
      <c r="B28" s="10"/>
      <c r="C28" s="30" t="s">
        <v>29</v>
      </c>
      <c r="D28" s="31"/>
      <c r="E28" s="32"/>
      <c r="F28" s="33">
        <f t="shared" si="1"/>
        <v>0</v>
      </c>
      <c r="G28" s="33">
        <f t="shared" si="1"/>
        <v>0</v>
      </c>
      <c r="H28" s="34"/>
      <c r="I28" s="37"/>
      <c r="J28" s="36">
        <f t="shared" si="0"/>
        <v>0</v>
      </c>
      <c r="K28" s="8"/>
    </row>
    <row r="29" spans="2:11" s="6" customFormat="1" ht="17.25" customHeight="1">
      <c r="B29" s="10"/>
      <c r="C29" s="30" t="s">
        <v>30</v>
      </c>
      <c r="D29" s="31"/>
      <c r="E29" s="32"/>
      <c r="F29" s="33">
        <f t="shared" si="1"/>
        <v>0</v>
      </c>
      <c r="G29" s="33">
        <f t="shared" si="1"/>
        <v>0</v>
      </c>
      <c r="H29" s="34"/>
      <c r="I29" s="35"/>
      <c r="J29" s="36">
        <f t="shared" si="0"/>
        <v>0</v>
      </c>
      <c r="K29" s="8"/>
    </row>
    <row r="30" spans="2:11" s="6" customFormat="1" ht="17.25" customHeight="1">
      <c r="B30" s="10"/>
      <c r="C30" s="30" t="s">
        <v>31</v>
      </c>
      <c r="D30" s="31"/>
      <c r="E30" s="32"/>
      <c r="F30" s="33">
        <f t="shared" si="1"/>
        <v>0</v>
      </c>
      <c r="G30" s="33">
        <f t="shared" si="1"/>
        <v>0</v>
      </c>
      <c r="H30" s="34"/>
      <c r="I30" s="35"/>
      <c r="J30" s="36">
        <f t="shared" si="0"/>
        <v>0</v>
      </c>
      <c r="K30" s="8"/>
    </row>
    <row r="31" spans="2:11" s="6" customFormat="1" ht="17.25" customHeight="1">
      <c r="B31" s="10"/>
      <c r="C31" s="30" t="s">
        <v>32</v>
      </c>
      <c r="D31" s="31"/>
      <c r="E31" s="32"/>
      <c r="F31" s="33">
        <f t="shared" si="1"/>
        <v>0</v>
      </c>
      <c r="G31" s="33">
        <f t="shared" si="1"/>
        <v>0</v>
      </c>
      <c r="H31" s="34"/>
      <c r="I31" s="35"/>
      <c r="J31" s="36">
        <f t="shared" si="0"/>
        <v>0</v>
      </c>
      <c r="K31" s="8"/>
    </row>
    <row r="32" spans="2:11" s="6" customFormat="1" ht="17.25" customHeight="1">
      <c r="B32" s="10"/>
      <c r="C32" s="38" t="s">
        <v>33</v>
      </c>
      <c r="D32" s="39"/>
      <c r="E32" s="40"/>
      <c r="F32" s="33">
        <f t="shared" si="1"/>
        <v>0</v>
      </c>
      <c r="G32" s="33">
        <f t="shared" si="1"/>
        <v>0</v>
      </c>
      <c r="H32" s="34"/>
      <c r="I32" s="35"/>
      <c r="J32" s="36">
        <f t="shared" si="0"/>
        <v>0</v>
      </c>
      <c r="K32" s="8"/>
    </row>
    <row r="33" spans="1:11" s="6" customFormat="1" ht="18" customHeight="1">
      <c r="B33" s="10"/>
      <c r="C33" s="21"/>
      <c r="D33" s="21"/>
      <c r="E33" s="41" t="s">
        <v>34</v>
      </c>
      <c r="F33" s="42">
        <f>+SUM(F25:F32)</f>
        <v>18367.594390372898</v>
      </c>
      <c r="G33" s="42">
        <f>+SUM(G25:G32)</f>
        <v>18367.594390372898</v>
      </c>
      <c r="H33" s="43">
        <f>+SUM(H25:H32)</f>
        <v>0</v>
      </c>
      <c r="I33" s="44"/>
      <c r="J33" s="45">
        <f>+SUM(J25:J32)</f>
        <v>0</v>
      </c>
      <c r="K33" s="8"/>
    </row>
    <row r="34" spans="1:11" s="6" customFormat="1" ht="18" customHeight="1">
      <c r="B34" s="10"/>
      <c r="C34" s="21"/>
      <c r="D34" s="21"/>
      <c r="E34" s="21"/>
      <c r="F34" s="21"/>
      <c r="G34" s="21"/>
      <c r="H34" s="21"/>
      <c r="I34" s="21"/>
      <c r="J34" s="21"/>
      <c r="K34" s="8"/>
    </row>
    <row r="35" spans="1:11" s="6" customFormat="1" ht="18" customHeight="1">
      <c r="A35" s="9"/>
      <c r="B35" s="10"/>
      <c r="C35" s="12" t="s">
        <v>35</v>
      </c>
      <c r="D35" s="46"/>
      <c r="E35" s="46"/>
      <c r="F35" s="46"/>
      <c r="G35" s="46"/>
      <c r="H35" s="46"/>
      <c r="I35" s="46"/>
      <c r="J35" s="46"/>
      <c r="K35" s="8"/>
    </row>
    <row r="36" spans="1:11" s="6" customFormat="1" ht="18" customHeight="1">
      <c r="A36" s="9"/>
      <c r="B36" s="10"/>
      <c r="C36" s="21" t="s">
        <v>36</v>
      </c>
      <c r="D36" s="21"/>
      <c r="E36" s="21"/>
      <c r="F36" s="21"/>
      <c r="G36" s="21"/>
      <c r="H36" s="21"/>
      <c r="I36" s="21"/>
      <c r="J36" s="21"/>
      <c r="K36" s="8"/>
    </row>
    <row r="37" spans="1:11" s="6" customFormat="1" ht="57" customHeight="1">
      <c r="A37" s="9"/>
      <c r="B37" s="10"/>
      <c r="C37" s="23" t="s">
        <v>37</v>
      </c>
      <c r="D37" s="23"/>
      <c r="E37" s="23" t="s">
        <v>38</v>
      </c>
      <c r="F37" s="23" t="s">
        <v>39</v>
      </c>
      <c r="G37" s="23" t="s">
        <v>40</v>
      </c>
      <c r="H37" s="23" t="s">
        <v>41</v>
      </c>
      <c r="I37" s="23" t="s">
        <v>42</v>
      </c>
      <c r="J37" s="23" t="s">
        <v>43</v>
      </c>
      <c r="K37" s="8"/>
    </row>
    <row r="38" spans="1:11" s="6" customFormat="1" ht="24.75" customHeight="1">
      <c r="B38" s="10"/>
      <c r="C38" s="161" t="s">
        <v>44</v>
      </c>
      <c r="D38" s="161"/>
      <c r="E38" s="47" t="s">
        <v>26</v>
      </c>
      <c r="F38" s="48">
        <f>+'RH_Custos Reais'!O31</f>
        <v>5867.5943903728994</v>
      </c>
      <c r="G38" s="48">
        <f>+'RH_Custos Reais'!O31</f>
        <v>5867.5943903728994</v>
      </c>
      <c r="H38" s="49"/>
      <c r="I38" s="50"/>
      <c r="J38" s="29">
        <f t="shared" ref="J38:J45" si="2">H38*I38</f>
        <v>0</v>
      </c>
      <c r="K38" s="8"/>
    </row>
    <row r="39" spans="1:11" s="6" customFormat="1" ht="24.75" customHeight="1">
      <c r="B39" s="10"/>
      <c r="C39" s="51"/>
      <c r="D39" s="52"/>
      <c r="E39" s="47" t="s">
        <v>27</v>
      </c>
      <c r="F39" s="48"/>
      <c r="G39" s="48"/>
      <c r="H39" s="49"/>
      <c r="I39" s="50"/>
      <c r="J39" s="36">
        <f t="shared" si="2"/>
        <v>0</v>
      </c>
      <c r="K39" s="8"/>
    </row>
    <row r="40" spans="1:11" s="6" customFormat="1" ht="24.75" customHeight="1">
      <c r="B40" s="10"/>
      <c r="C40" s="51"/>
      <c r="D40" s="52"/>
      <c r="E40" s="47" t="s">
        <v>28</v>
      </c>
      <c r="F40" s="48"/>
      <c r="G40" s="48"/>
      <c r="H40" s="49"/>
      <c r="I40" s="50"/>
      <c r="J40" s="36">
        <f t="shared" si="2"/>
        <v>0</v>
      </c>
      <c r="K40" s="8"/>
    </row>
    <row r="41" spans="1:11" s="6" customFormat="1" ht="24.75" customHeight="1">
      <c r="B41" s="10"/>
      <c r="C41" s="51"/>
      <c r="D41" s="52"/>
      <c r="E41" s="47" t="s">
        <v>29</v>
      </c>
      <c r="F41" s="48"/>
      <c r="G41" s="48"/>
      <c r="H41" s="49"/>
      <c r="I41" s="50"/>
      <c r="J41" s="36">
        <f t="shared" si="2"/>
        <v>0</v>
      </c>
      <c r="K41" s="8"/>
    </row>
    <row r="42" spans="1:11" s="6" customFormat="1" ht="24.75" customHeight="1">
      <c r="B42" s="10"/>
      <c r="C42" s="51"/>
      <c r="D42" s="52"/>
      <c r="E42" s="47" t="s">
        <v>30</v>
      </c>
      <c r="F42" s="48"/>
      <c r="G42" s="48"/>
      <c r="H42" s="49"/>
      <c r="I42" s="50"/>
      <c r="J42" s="36">
        <f t="shared" si="2"/>
        <v>0</v>
      </c>
      <c r="K42" s="8"/>
    </row>
    <row r="43" spans="1:11" s="6" customFormat="1" ht="24.75" customHeight="1">
      <c r="B43" s="10"/>
      <c r="C43" s="51"/>
      <c r="D43" s="52"/>
      <c r="E43" s="47" t="s">
        <v>31</v>
      </c>
      <c r="F43" s="48"/>
      <c r="G43" s="48"/>
      <c r="H43" s="49"/>
      <c r="I43" s="50"/>
      <c r="J43" s="36">
        <f t="shared" si="2"/>
        <v>0</v>
      </c>
      <c r="K43" s="8"/>
    </row>
    <row r="44" spans="1:11" s="6" customFormat="1" ht="24.75" customHeight="1">
      <c r="B44" s="10"/>
      <c r="C44" s="51"/>
      <c r="D44" s="52"/>
      <c r="E44" s="47" t="s">
        <v>32</v>
      </c>
      <c r="F44" s="48"/>
      <c r="G44" s="48"/>
      <c r="H44" s="49"/>
      <c r="I44" s="50"/>
      <c r="J44" s="36">
        <f t="shared" si="2"/>
        <v>0</v>
      </c>
      <c r="K44" s="8"/>
    </row>
    <row r="45" spans="1:11" s="6" customFormat="1" ht="24.75" customHeight="1">
      <c r="B45" s="10"/>
      <c r="C45" s="51"/>
      <c r="D45" s="52"/>
      <c r="E45" s="53" t="s">
        <v>45</v>
      </c>
      <c r="F45" s="54"/>
      <c r="G45" s="54"/>
      <c r="H45" s="55"/>
      <c r="I45" s="56"/>
      <c r="J45" s="57">
        <f t="shared" si="2"/>
        <v>0</v>
      </c>
      <c r="K45" s="8"/>
    </row>
    <row r="46" spans="1:11" s="6" customFormat="1" ht="24.75" customHeight="1">
      <c r="B46" s="10"/>
      <c r="C46" s="58"/>
      <c r="D46" s="59"/>
      <c r="E46" s="60" t="s">
        <v>34</v>
      </c>
      <c r="F46" s="61">
        <f>SUM(F38:F45)</f>
        <v>5867.5943903728994</v>
      </c>
      <c r="G46" s="61">
        <f>SUM(G38:G45)</f>
        <v>5867.5943903728994</v>
      </c>
      <c r="H46" s="61">
        <f>SUM(H38:H45)</f>
        <v>0</v>
      </c>
      <c r="I46" s="61"/>
      <c r="J46" s="61">
        <f>SUM(J38:J45)</f>
        <v>0</v>
      </c>
      <c r="K46" s="8"/>
    </row>
    <row r="47" spans="1:11" s="6" customFormat="1" ht="24.75" customHeight="1">
      <c r="B47" s="10"/>
      <c r="C47" s="162" t="s">
        <v>46</v>
      </c>
      <c r="D47" s="162"/>
      <c r="E47" s="62" t="s">
        <v>26</v>
      </c>
      <c r="F47" s="63"/>
      <c r="G47" s="63"/>
      <c r="H47" s="49"/>
      <c r="I47" s="50"/>
      <c r="J47" s="36">
        <f t="shared" ref="J47:J54" si="3">H47*I47</f>
        <v>0</v>
      </c>
      <c r="K47" s="8"/>
    </row>
    <row r="48" spans="1:11" s="6" customFormat="1" ht="24.75" customHeight="1">
      <c r="B48" s="10"/>
      <c r="C48" s="64"/>
      <c r="D48" s="65"/>
      <c r="E48" s="47" t="s">
        <v>27</v>
      </c>
      <c r="F48" s="48"/>
      <c r="G48" s="48"/>
      <c r="H48" s="49"/>
      <c r="I48" s="50"/>
      <c r="J48" s="36">
        <f t="shared" si="3"/>
        <v>0</v>
      </c>
      <c r="K48" s="8"/>
    </row>
    <row r="49" spans="2:11" s="6" customFormat="1" ht="24.75" customHeight="1">
      <c r="B49" s="10"/>
      <c r="C49" s="64"/>
      <c r="D49" s="65"/>
      <c r="E49" s="47" t="s">
        <v>28</v>
      </c>
      <c r="F49" s="48"/>
      <c r="G49" s="48"/>
      <c r="H49" s="49"/>
      <c r="I49" s="50"/>
      <c r="J49" s="36">
        <f t="shared" si="3"/>
        <v>0</v>
      </c>
      <c r="K49" s="8"/>
    </row>
    <row r="50" spans="2:11" s="6" customFormat="1" ht="24.75" customHeight="1">
      <c r="B50" s="10"/>
      <c r="C50" s="64"/>
      <c r="D50" s="65"/>
      <c r="E50" s="47" t="s">
        <v>29</v>
      </c>
      <c r="F50" s="48"/>
      <c r="G50" s="48"/>
      <c r="H50" s="49"/>
      <c r="I50" s="50"/>
      <c r="J50" s="36">
        <f t="shared" si="3"/>
        <v>0</v>
      </c>
      <c r="K50" s="8"/>
    </row>
    <row r="51" spans="2:11" s="6" customFormat="1" ht="24.75" customHeight="1">
      <c r="B51" s="10"/>
      <c r="C51" s="64"/>
      <c r="D51" s="65"/>
      <c r="E51" s="47" t="s">
        <v>30</v>
      </c>
      <c r="F51" s="48"/>
      <c r="G51" s="48"/>
      <c r="H51" s="49"/>
      <c r="I51" s="50"/>
      <c r="J51" s="36">
        <f t="shared" si="3"/>
        <v>0</v>
      </c>
      <c r="K51" s="8"/>
    </row>
    <row r="52" spans="2:11" s="6" customFormat="1" ht="24.75" customHeight="1">
      <c r="B52" s="10"/>
      <c r="C52" s="64"/>
      <c r="D52" s="65"/>
      <c r="E52" s="47" t="s">
        <v>31</v>
      </c>
      <c r="F52" s="48"/>
      <c r="G52" s="48"/>
      <c r="H52" s="49"/>
      <c r="I52" s="50"/>
      <c r="J52" s="36">
        <f t="shared" si="3"/>
        <v>0</v>
      </c>
      <c r="K52" s="8"/>
    </row>
    <row r="53" spans="2:11" s="6" customFormat="1" ht="24.75" customHeight="1">
      <c r="B53" s="10"/>
      <c r="C53" s="64"/>
      <c r="D53" s="65"/>
      <c r="E53" s="47" t="s">
        <v>32</v>
      </c>
      <c r="F53" s="48"/>
      <c r="G53" s="48"/>
      <c r="H53" s="49"/>
      <c r="I53" s="50"/>
      <c r="J53" s="36">
        <f t="shared" si="3"/>
        <v>0</v>
      </c>
      <c r="K53" s="8"/>
    </row>
    <row r="54" spans="2:11" s="6" customFormat="1" ht="24.75" customHeight="1">
      <c r="B54" s="10"/>
      <c r="C54" s="64"/>
      <c r="D54" s="65"/>
      <c r="E54" s="53" t="s">
        <v>45</v>
      </c>
      <c r="F54" s="54"/>
      <c r="G54" s="54"/>
      <c r="H54" s="55"/>
      <c r="I54" s="56"/>
      <c r="J54" s="57">
        <f t="shared" si="3"/>
        <v>0</v>
      </c>
      <c r="K54" s="8"/>
    </row>
    <row r="55" spans="2:11" s="6" customFormat="1" ht="24.75" customHeight="1">
      <c r="B55" s="10"/>
      <c r="C55" s="64"/>
      <c r="D55" s="65"/>
      <c r="E55" s="60" t="s">
        <v>34</v>
      </c>
      <c r="F55" s="61">
        <f>SUM(F47:F54)</f>
        <v>0</v>
      </c>
      <c r="G55" s="61">
        <f>SUM(G47:G54)</f>
        <v>0</v>
      </c>
      <c r="H55" s="61">
        <f>SUM(H47:H54)</f>
        <v>0</v>
      </c>
      <c r="I55" s="61"/>
      <c r="J55" s="61">
        <f>SUM(J47:J54)</f>
        <v>0</v>
      </c>
      <c r="K55" s="8"/>
    </row>
    <row r="56" spans="2:11" s="6" customFormat="1" ht="24.75" customHeight="1">
      <c r="B56" s="10"/>
      <c r="C56" s="162" t="s">
        <v>47</v>
      </c>
      <c r="D56" s="162"/>
      <c r="E56" s="47" t="s">
        <v>26</v>
      </c>
      <c r="F56" s="48"/>
      <c r="G56" s="48"/>
      <c r="H56" s="49"/>
      <c r="I56" s="50"/>
      <c r="J56" s="36">
        <f t="shared" ref="J56:J63" si="4">H56*I56</f>
        <v>0</v>
      </c>
      <c r="K56" s="8"/>
    </row>
    <row r="57" spans="2:11" s="6" customFormat="1" ht="24.75" customHeight="1">
      <c r="B57" s="10"/>
      <c r="C57" s="64"/>
      <c r="D57" s="65"/>
      <c r="E57" s="47" t="s">
        <v>27</v>
      </c>
      <c r="F57" s="48"/>
      <c r="G57" s="48"/>
      <c r="H57" s="49"/>
      <c r="I57" s="50"/>
      <c r="J57" s="36">
        <f t="shared" si="4"/>
        <v>0</v>
      </c>
      <c r="K57" s="8"/>
    </row>
    <row r="58" spans="2:11" s="6" customFormat="1" ht="24.75" customHeight="1">
      <c r="B58" s="10"/>
      <c r="C58" s="64"/>
      <c r="D58" s="65"/>
      <c r="E58" s="47" t="s">
        <v>28</v>
      </c>
      <c r="F58" s="48"/>
      <c r="G58" s="48"/>
      <c r="H58" s="49"/>
      <c r="I58" s="50"/>
      <c r="J58" s="36">
        <f t="shared" si="4"/>
        <v>0</v>
      </c>
      <c r="K58" s="8"/>
    </row>
    <row r="59" spans="2:11" s="6" customFormat="1" ht="24.6" customHeight="1">
      <c r="B59" s="10"/>
      <c r="C59" s="64"/>
      <c r="D59" s="65"/>
      <c r="E59" s="47" t="s">
        <v>29</v>
      </c>
      <c r="F59" s="48"/>
      <c r="G59" s="48"/>
      <c r="H59" s="49"/>
      <c r="I59" s="50"/>
      <c r="J59" s="36">
        <f t="shared" si="4"/>
        <v>0</v>
      </c>
      <c r="K59" s="8"/>
    </row>
    <row r="60" spans="2:11" s="6" customFormat="1" ht="24.75" customHeight="1">
      <c r="B60" s="10"/>
      <c r="C60" s="64"/>
      <c r="D60" s="65"/>
      <c r="E60" s="47" t="s">
        <v>30</v>
      </c>
      <c r="F60" s="48"/>
      <c r="G60" s="48"/>
      <c r="H60" s="49"/>
      <c r="I60" s="50"/>
      <c r="J60" s="36">
        <f t="shared" si="4"/>
        <v>0</v>
      </c>
      <c r="K60" s="8"/>
    </row>
    <row r="61" spans="2:11" s="6" customFormat="1" ht="24.75" customHeight="1">
      <c r="B61" s="10"/>
      <c r="C61" s="64"/>
      <c r="D61" s="65"/>
      <c r="E61" s="47" t="s">
        <v>31</v>
      </c>
      <c r="F61" s="48"/>
      <c r="G61" s="48"/>
      <c r="H61" s="49"/>
      <c r="I61" s="50"/>
      <c r="J61" s="36">
        <f t="shared" si="4"/>
        <v>0</v>
      </c>
      <c r="K61" s="8"/>
    </row>
    <row r="62" spans="2:11" s="6" customFormat="1" ht="24.75" customHeight="1">
      <c r="B62" s="10"/>
      <c r="C62" s="64"/>
      <c r="D62" s="65"/>
      <c r="E62" s="47" t="s">
        <v>32</v>
      </c>
      <c r="F62" s="48"/>
      <c r="G62" s="48"/>
      <c r="H62" s="49"/>
      <c r="I62" s="50"/>
      <c r="J62" s="36">
        <f t="shared" si="4"/>
        <v>0</v>
      </c>
      <c r="K62" s="8"/>
    </row>
    <row r="63" spans="2:11" s="6" customFormat="1" ht="24.75" customHeight="1">
      <c r="B63" s="10"/>
      <c r="C63" s="64"/>
      <c r="D63" s="65"/>
      <c r="E63" s="53" t="s">
        <v>45</v>
      </c>
      <c r="F63" s="54"/>
      <c r="G63" s="54"/>
      <c r="H63" s="55"/>
      <c r="I63" s="56"/>
      <c r="J63" s="57">
        <f t="shared" si="4"/>
        <v>0</v>
      </c>
      <c r="K63" s="8"/>
    </row>
    <row r="64" spans="2:11" s="6" customFormat="1" ht="24.75" customHeight="1">
      <c r="B64" s="10"/>
      <c r="C64" s="64"/>
      <c r="D64" s="65"/>
      <c r="E64" s="60" t="s">
        <v>34</v>
      </c>
      <c r="F64" s="61">
        <f>SUM(F56:F63)</f>
        <v>0</v>
      </c>
      <c r="G64" s="61">
        <f>SUM(G56:G63)</f>
        <v>0</v>
      </c>
      <c r="H64" s="61">
        <f>SUM(H56:H63)</f>
        <v>0</v>
      </c>
      <c r="I64" s="61"/>
      <c r="J64" s="61">
        <f>SUM(J56:J63)</f>
        <v>0</v>
      </c>
      <c r="K64" s="8"/>
    </row>
    <row r="65" spans="2:11" s="6" customFormat="1" ht="24.75" customHeight="1">
      <c r="B65" s="10"/>
      <c r="C65" s="162" t="s">
        <v>48</v>
      </c>
      <c r="D65" s="162"/>
      <c r="E65" s="47" t="s">
        <v>26</v>
      </c>
      <c r="F65" s="48">
        <v>9500</v>
      </c>
      <c r="G65" s="48">
        <v>9500</v>
      </c>
      <c r="H65" s="49"/>
      <c r="I65" s="50"/>
      <c r="J65" s="36">
        <f t="shared" ref="J65:J72" si="5">H65*I65</f>
        <v>0</v>
      </c>
      <c r="K65" s="8"/>
    </row>
    <row r="66" spans="2:11" s="6" customFormat="1" ht="24.75" customHeight="1">
      <c r="B66" s="10"/>
      <c r="C66" s="64"/>
      <c r="D66" s="65"/>
      <c r="E66" s="47" t="s">
        <v>27</v>
      </c>
      <c r="F66" s="48"/>
      <c r="G66" s="48"/>
      <c r="H66" s="49"/>
      <c r="I66" s="50"/>
      <c r="J66" s="36">
        <f t="shared" si="5"/>
        <v>0</v>
      </c>
      <c r="K66" s="8"/>
    </row>
    <row r="67" spans="2:11" s="6" customFormat="1" ht="24.75" customHeight="1">
      <c r="B67" s="10"/>
      <c r="C67" s="64"/>
      <c r="D67" s="65"/>
      <c r="E67" s="47" t="s">
        <v>28</v>
      </c>
      <c r="F67" s="48"/>
      <c r="G67" s="48"/>
      <c r="H67" s="49"/>
      <c r="I67" s="50"/>
      <c r="J67" s="36">
        <f t="shared" si="5"/>
        <v>0</v>
      </c>
      <c r="K67" s="8"/>
    </row>
    <row r="68" spans="2:11" s="6" customFormat="1" ht="24.75" customHeight="1">
      <c r="B68" s="10"/>
      <c r="C68" s="64"/>
      <c r="D68" s="65"/>
      <c r="E68" s="47" t="s">
        <v>29</v>
      </c>
      <c r="F68" s="48"/>
      <c r="G68" s="48"/>
      <c r="H68" s="49"/>
      <c r="I68" s="50"/>
      <c r="J68" s="36">
        <f t="shared" si="5"/>
        <v>0</v>
      </c>
      <c r="K68" s="8"/>
    </row>
    <row r="69" spans="2:11" s="6" customFormat="1" ht="24.75" customHeight="1">
      <c r="B69" s="10"/>
      <c r="C69" s="64"/>
      <c r="D69" s="65"/>
      <c r="E69" s="47" t="s">
        <v>30</v>
      </c>
      <c r="F69" s="48"/>
      <c r="G69" s="48"/>
      <c r="H69" s="49"/>
      <c r="I69" s="50"/>
      <c r="J69" s="36">
        <f t="shared" si="5"/>
        <v>0</v>
      </c>
      <c r="K69" s="8"/>
    </row>
    <row r="70" spans="2:11" s="6" customFormat="1" ht="24.75" customHeight="1">
      <c r="B70" s="10"/>
      <c r="C70" s="64"/>
      <c r="D70" s="65"/>
      <c r="E70" s="47" t="s">
        <v>31</v>
      </c>
      <c r="F70" s="48"/>
      <c r="G70" s="48"/>
      <c r="H70" s="49"/>
      <c r="I70" s="50"/>
      <c r="J70" s="36">
        <f t="shared" si="5"/>
        <v>0</v>
      </c>
      <c r="K70" s="8"/>
    </row>
    <row r="71" spans="2:11" s="6" customFormat="1" ht="24.75" customHeight="1">
      <c r="B71" s="10"/>
      <c r="C71" s="64"/>
      <c r="D71" s="65"/>
      <c r="E71" s="47" t="s">
        <v>32</v>
      </c>
      <c r="F71" s="48"/>
      <c r="G71" s="48"/>
      <c r="H71" s="49"/>
      <c r="I71" s="50"/>
      <c r="J71" s="36">
        <f t="shared" si="5"/>
        <v>0</v>
      </c>
      <c r="K71" s="8"/>
    </row>
    <row r="72" spans="2:11" s="6" customFormat="1" ht="24.75" customHeight="1">
      <c r="B72" s="10"/>
      <c r="C72" s="64"/>
      <c r="D72" s="65"/>
      <c r="E72" s="53" t="s">
        <v>45</v>
      </c>
      <c r="F72" s="54"/>
      <c r="G72" s="54"/>
      <c r="H72" s="55"/>
      <c r="I72" s="56"/>
      <c r="J72" s="57">
        <f t="shared" si="5"/>
        <v>0</v>
      </c>
      <c r="K72" s="8"/>
    </row>
    <row r="73" spans="2:11" s="6" customFormat="1" ht="24.75" customHeight="1">
      <c r="B73" s="10"/>
      <c r="C73" s="64"/>
      <c r="D73" s="65"/>
      <c r="E73" s="60" t="s">
        <v>34</v>
      </c>
      <c r="F73" s="61">
        <v>9500</v>
      </c>
      <c r="G73" s="61">
        <v>9500</v>
      </c>
      <c r="H73" s="61">
        <f>SUM(H65:H72)</f>
        <v>0</v>
      </c>
      <c r="I73" s="61"/>
      <c r="J73" s="61">
        <f>SUM(J65:J72)</f>
        <v>0</v>
      </c>
      <c r="K73" s="8"/>
    </row>
    <row r="74" spans="2:11" s="6" customFormat="1" ht="24.75" customHeight="1">
      <c r="B74" s="10"/>
      <c r="C74" s="162" t="s">
        <v>49</v>
      </c>
      <c r="D74" s="162"/>
      <c r="E74" s="47" t="s">
        <v>26</v>
      </c>
      <c r="F74" s="48"/>
      <c r="G74" s="48"/>
      <c r="H74" s="49"/>
      <c r="I74" s="50"/>
      <c r="J74" s="36">
        <f t="shared" ref="J74:J81" si="6">H74*I74</f>
        <v>0</v>
      </c>
      <c r="K74" s="8"/>
    </row>
    <row r="75" spans="2:11" s="6" customFormat="1" ht="24.75" customHeight="1">
      <c r="B75" s="10"/>
      <c r="C75" s="64"/>
      <c r="D75" s="65"/>
      <c r="E75" s="47" t="s">
        <v>27</v>
      </c>
      <c r="F75" s="48"/>
      <c r="G75" s="48"/>
      <c r="H75" s="49"/>
      <c r="I75" s="50"/>
      <c r="J75" s="36">
        <f t="shared" si="6"/>
        <v>0</v>
      </c>
      <c r="K75" s="8"/>
    </row>
    <row r="76" spans="2:11" s="6" customFormat="1" ht="24.75" customHeight="1">
      <c r="B76" s="10"/>
      <c r="C76" s="64"/>
      <c r="D76" s="65"/>
      <c r="E76" s="47" t="s">
        <v>28</v>
      </c>
      <c r="F76" s="48"/>
      <c r="G76" s="48"/>
      <c r="H76" s="49"/>
      <c r="I76" s="50"/>
      <c r="J76" s="36">
        <f t="shared" si="6"/>
        <v>0</v>
      </c>
      <c r="K76" s="8"/>
    </row>
    <row r="77" spans="2:11" s="6" customFormat="1" ht="24.6" customHeight="1">
      <c r="B77" s="10"/>
      <c r="C77" s="64"/>
      <c r="D77" s="65"/>
      <c r="E77" s="47" t="s">
        <v>29</v>
      </c>
      <c r="F77" s="48"/>
      <c r="G77" s="48"/>
      <c r="H77" s="49"/>
      <c r="I77" s="50"/>
      <c r="J77" s="36">
        <f t="shared" si="6"/>
        <v>0</v>
      </c>
      <c r="K77" s="8"/>
    </row>
    <row r="78" spans="2:11" s="6" customFormat="1" ht="24.75" customHeight="1">
      <c r="B78" s="10"/>
      <c r="C78" s="64"/>
      <c r="D78" s="65"/>
      <c r="E78" s="47" t="s">
        <v>30</v>
      </c>
      <c r="F78" s="48"/>
      <c r="G78" s="48"/>
      <c r="H78" s="49"/>
      <c r="I78" s="50"/>
      <c r="J78" s="36">
        <f t="shared" si="6"/>
        <v>0</v>
      </c>
      <c r="K78" s="8"/>
    </row>
    <row r="79" spans="2:11" s="6" customFormat="1" ht="24.75" customHeight="1">
      <c r="B79" s="10"/>
      <c r="C79" s="64"/>
      <c r="D79" s="65"/>
      <c r="E79" s="47" t="s">
        <v>31</v>
      </c>
      <c r="F79" s="48"/>
      <c r="G79" s="48"/>
      <c r="H79" s="49"/>
      <c r="I79" s="50"/>
      <c r="J79" s="36">
        <f t="shared" si="6"/>
        <v>0</v>
      </c>
      <c r="K79" s="8"/>
    </row>
    <row r="80" spans="2:11" s="6" customFormat="1" ht="24.75" customHeight="1">
      <c r="B80" s="10"/>
      <c r="C80" s="64"/>
      <c r="D80" s="65"/>
      <c r="E80" s="47" t="s">
        <v>32</v>
      </c>
      <c r="F80" s="48"/>
      <c r="G80" s="48"/>
      <c r="H80" s="49"/>
      <c r="I80" s="50"/>
      <c r="J80" s="36">
        <f t="shared" si="6"/>
        <v>0</v>
      </c>
      <c r="K80" s="8"/>
    </row>
    <row r="81" spans="2:11" s="6" customFormat="1" ht="24.75" customHeight="1">
      <c r="B81" s="10"/>
      <c r="C81" s="64"/>
      <c r="D81" s="65"/>
      <c r="E81" s="53" t="s">
        <v>45</v>
      </c>
      <c r="F81" s="54"/>
      <c r="G81" s="54"/>
      <c r="H81" s="55"/>
      <c r="I81" s="56"/>
      <c r="J81" s="57">
        <f t="shared" si="6"/>
        <v>0</v>
      </c>
      <c r="K81" s="8"/>
    </row>
    <row r="82" spans="2:11" s="6" customFormat="1" ht="24.75" customHeight="1">
      <c r="B82" s="10"/>
      <c r="C82" s="64"/>
      <c r="D82" s="65"/>
      <c r="E82" s="60" t="s">
        <v>34</v>
      </c>
      <c r="F82" s="61">
        <f>SUM(F74:F81)</f>
        <v>0</v>
      </c>
      <c r="G82" s="61">
        <f>SUM(G74:G81)</f>
        <v>0</v>
      </c>
      <c r="H82" s="61">
        <f>SUM(H74:H81)</f>
        <v>0</v>
      </c>
      <c r="I82" s="61"/>
      <c r="J82" s="61">
        <f>SUM(J74:J81)</f>
        <v>0</v>
      </c>
      <c r="K82" s="8"/>
    </row>
    <row r="83" spans="2:11" s="6" customFormat="1" ht="24.75" customHeight="1">
      <c r="B83" s="10"/>
      <c r="C83" s="162" t="s">
        <v>50</v>
      </c>
      <c r="D83" s="162"/>
      <c r="E83" s="47" t="s">
        <v>26</v>
      </c>
      <c r="F83" s="48">
        <v>2000</v>
      </c>
      <c r="G83" s="48">
        <v>2000</v>
      </c>
      <c r="H83" s="49"/>
      <c r="I83" s="50"/>
      <c r="J83" s="36">
        <f t="shared" ref="J83:J90" si="7">H83*I83</f>
        <v>0</v>
      </c>
      <c r="K83" s="8"/>
    </row>
    <row r="84" spans="2:11" s="6" customFormat="1" ht="24.75" customHeight="1">
      <c r="B84" s="10"/>
      <c r="C84" s="64"/>
      <c r="D84" s="65"/>
      <c r="E84" s="47" t="s">
        <v>27</v>
      </c>
      <c r="F84" s="48"/>
      <c r="G84" s="48"/>
      <c r="H84" s="49"/>
      <c r="I84" s="50"/>
      <c r="J84" s="36">
        <f t="shared" si="7"/>
        <v>0</v>
      </c>
      <c r="K84" s="8"/>
    </row>
    <row r="85" spans="2:11" s="6" customFormat="1" ht="24.75" customHeight="1">
      <c r="B85" s="10"/>
      <c r="C85" s="64"/>
      <c r="D85" s="65"/>
      <c r="E85" s="47" t="s">
        <v>28</v>
      </c>
      <c r="F85" s="48"/>
      <c r="G85" s="48"/>
      <c r="H85" s="49"/>
      <c r="I85" s="50"/>
      <c r="J85" s="36">
        <f t="shared" si="7"/>
        <v>0</v>
      </c>
      <c r="K85" s="8"/>
    </row>
    <row r="86" spans="2:11" s="6" customFormat="1" ht="24.75" customHeight="1">
      <c r="B86" s="10"/>
      <c r="C86" s="64"/>
      <c r="D86" s="65"/>
      <c r="E86" s="47" t="s">
        <v>29</v>
      </c>
      <c r="F86" s="48"/>
      <c r="G86" s="48"/>
      <c r="H86" s="49"/>
      <c r="I86" s="50"/>
      <c r="J86" s="36">
        <f t="shared" si="7"/>
        <v>0</v>
      </c>
      <c r="K86" s="8"/>
    </row>
    <row r="87" spans="2:11" s="6" customFormat="1" ht="24.75" customHeight="1">
      <c r="B87" s="10"/>
      <c r="C87" s="64"/>
      <c r="D87" s="65"/>
      <c r="E87" s="47" t="s">
        <v>30</v>
      </c>
      <c r="F87" s="48"/>
      <c r="G87" s="48"/>
      <c r="H87" s="49"/>
      <c r="I87" s="50"/>
      <c r="J87" s="36">
        <f t="shared" si="7"/>
        <v>0</v>
      </c>
      <c r="K87" s="8"/>
    </row>
    <row r="88" spans="2:11" s="6" customFormat="1" ht="24.75" customHeight="1">
      <c r="B88" s="10"/>
      <c r="C88" s="64"/>
      <c r="D88" s="65"/>
      <c r="E88" s="47" t="s">
        <v>31</v>
      </c>
      <c r="F88" s="48"/>
      <c r="G88" s="48"/>
      <c r="H88" s="49"/>
      <c r="I88" s="50"/>
      <c r="J88" s="36">
        <f t="shared" si="7"/>
        <v>0</v>
      </c>
      <c r="K88" s="8"/>
    </row>
    <row r="89" spans="2:11" s="6" customFormat="1" ht="24.75" customHeight="1">
      <c r="B89" s="10"/>
      <c r="C89" s="64"/>
      <c r="D89" s="65"/>
      <c r="E89" s="47" t="s">
        <v>32</v>
      </c>
      <c r="F89" s="48"/>
      <c r="G89" s="48"/>
      <c r="H89" s="49"/>
      <c r="I89" s="50"/>
      <c r="J89" s="36">
        <f t="shared" si="7"/>
        <v>0</v>
      </c>
      <c r="K89" s="8"/>
    </row>
    <row r="90" spans="2:11" s="6" customFormat="1" ht="24.75" customHeight="1">
      <c r="B90" s="10"/>
      <c r="C90" s="64"/>
      <c r="D90" s="65"/>
      <c r="E90" s="53" t="s">
        <v>45</v>
      </c>
      <c r="F90" s="54"/>
      <c r="G90" s="54"/>
      <c r="H90" s="55"/>
      <c r="I90" s="56"/>
      <c r="J90" s="57">
        <f t="shared" si="7"/>
        <v>0</v>
      </c>
      <c r="K90" s="8"/>
    </row>
    <row r="91" spans="2:11" s="6" customFormat="1" ht="24.75" customHeight="1">
      <c r="B91" s="10"/>
      <c r="C91" s="64"/>
      <c r="D91" s="65"/>
      <c r="E91" s="60" t="s">
        <v>34</v>
      </c>
      <c r="F91" s="61">
        <f>SUM(F83:F90)</f>
        <v>2000</v>
      </c>
      <c r="G91" s="61">
        <f>SUM(G83:G90)</f>
        <v>2000</v>
      </c>
      <c r="H91" s="61">
        <f>SUM(H83:H90)</f>
        <v>0</v>
      </c>
      <c r="I91" s="61"/>
      <c r="J91" s="61">
        <f>SUM(J83:J90)</f>
        <v>0</v>
      </c>
      <c r="K91" s="8"/>
    </row>
    <row r="92" spans="2:11" s="6" customFormat="1" ht="24.75" customHeight="1">
      <c r="B92" s="10"/>
      <c r="C92" s="162" t="s">
        <v>51</v>
      </c>
      <c r="D92" s="162"/>
      <c r="E92" s="47" t="s">
        <v>26</v>
      </c>
      <c r="F92" s="66">
        <v>1000</v>
      </c>
      <c r="G92" s="66">
        <v>1000</v>
      </c>
      <c r="H92" s="49"/>
      <c r="I92" s="50"/>
      <c r="J92" s="36">
        <f t="shared" ref="J92:J99" si="8">H92*I92</f>
        <v>0</v>
      </c>
      <c r="K92" s="8"/>
    </row>
    <row r="93" spans="2:11" s="6" customFormat="1" ht="24.75" customHeight="1">
      <c r="B93" s="10"/>
      <c r="C93" s="64"/>
      <c r="D93" s="65"/>
      <c r="E93" s="47" t="s">
        <v>27</v>
      </c>
      <c r="F93" s="48"/>
      <c r="G93" s="48"/>
      <c r="H93" s="49"/>
      <c r="I93" s="50"/>
      <c r="J93" s="36">
        <f t="shared" si="8"/>
        <v>0</v>
      </c>
      <c r="K93" s="8"/>
    </row>
    <row r="94" spans="2:11" s="6" customFormat="1" ht="24.75" customHeight="1">
      <c r="B94" s="10"/>
      <c r="C94" s="64"/>
      <c r="D94" s="65"/>
      <c r="E94" s="47" t="s">
        <v>28</v>
      </c>
      <c r="F94" s="48"/>
      <c r="G94" s="48"/>
      <c r="H94" s="49"/>
      <c r="I94" s="50"/>
      <c r="J94" s="36">
        <f t="shared" si="8"/>
        <v>0</v>
      </c>
      <c r="K94" s="8"/>
    </row>
    <row r="95" spans="2:11" s="6" customFormat="1" ht="24.75" customHeight="1">
      <c r="B95" s="10"/>
      <c r="C95" s="64"/>
      <c r="D95" s="65"/>
      <c r="E95" s="47" t="s">
        <v>29</v>
      </c>
      <c r="F95" s="48"/>
      <c r="G95" s="48"/>
      <c r="H95" s="49"/>
      <c r="I95" s="50"/>
      <c r="J95" s="36">
        <f t="shared" si="8"/>
        <v>0</v>
      </c>
      <c r="K95" s="8"/>
    </row>
    <row r="96" spans="2:11" s="6" customFormat="1" ht="24.75" customHeight="1">
      <c r="B96" s="10"/>
      <c r="C96" s="64"/>
      <c r="D96" s="65"/>
      <c r="E96" s="47" t="s">
        <v>30</v>
      </c>
      <c r="F96" s="48"/>
      <c r="G96" s="48"/>
      <c r="H96" s="49"/>
      <c r="I96" s="50"/>
      <c r="J96" s="36">
        <f t="shared" si="8"/>
        <v>0</v>
      </c>
      <c r="K96" s="8"/>
    </row>
    <row r="97" spans="2:11" s="6" customFormat="1" ht="24.75" customHeight="1">
      <c r="B97" s="10"/>
      <c r="C97" s="64"/>
      <c r="D97" s="65"/>
      <c r="E97" s="47" t="s">
        <v>31</v>
      </c>
      <c r="F97" s="48"/>
      <c r="G97" s="48"/>
      <c r="H97" s="49"/>
      <c r="I97" s="50"/>
      <c r="J97" s="36">
        <f t="shared" si="8"/>
        <v>0</v>
      </c>
      <c r="K97" s="8"/>
    </row>
    <row r="98" spans="2:11" s="6" customFormat="1" ht="24.75" customHeight="1">
      <c r="B98" s="10"/>
      <c r="C98" s="64"/>
      <c r="D98" s="65"/>
      <c r="E98" s="47" t="s">
        <v>32</v>
      </c>
      <c r="F98" s="48"/>
      <c r="G98" s="48"/>
      <c r="H98" s="49"/>
      <c r="I98" s="50"/>
      <c r="J98" s="36">
        <f t="shared" si="8"/>
        <v>0</v>
      </c>
      <c r="K98" s="8"/>
    </row>
    <row r="99" spans="2:11" s="6" customFormat="1" ht="24.75" customHeight="1">
      <c r="B99" s="10"/>
      <c r="C99" s="64"/>
      <c r="D99" s="65"/>
      <c r="E99" s="53" t="s">
        <v>45</v>
      </c>
      <c r="F99" s="54"/>
      <c r="G99" s="54"/>
      <c r="H99" s="55"/>
      <c r="I99" s="56"/>
      <c r="J99" s="57">
        <f t="shared" si="8"/>
        <v>0</v>
      </c>
      <c r="K99" s="8"/>
    </row>
    <row r="100" spans="2:11" s="6" customFormat="1" ht="24.75" customHeight="1">
      <c r="B100" s="10"/>
      <c r="C100" s="64"/>
      <c r="D100" s="65"/>
      <c r="E100" s="60" t="s">
        <v>34</v>
      </c>
      <c r="F100" s="61">
        <f>SUM(F92:F99)</f>
        <v>1000</v>
      </c>
      <c r="G100" s="61">
        <f>SUM(G92:G99)</f>
        <v>1000</v>
      </c>
      <c r="H100" s="61">
        <f>SUM(H92:H99)</f>
        <v>0</v>
      </c>
      <c r="I100" s="61"/>
      <c r="J100" s="61">
        <f>SUM(J92:J99)</f>
        <v>0</v>
      </c>
      <c r="K100" s="8"/>
    </row>
    <row r="101" spans="2:11" s="6" customFormat="1" ht="24.75" customHeight="1">
      <c r="B101" s="10"/>
      <c r="C101" s="162" t="s">
        <v>52</v>
      </c>
      <c r="D101" s="162"/>
      <c r="E101" s="47" t="s">
        <v>26</v>
      </c>
      <c r="F101" s="48"/>
      <c r="G101" s="48"/>
      <c r="H101" s="49"/>
      <c r="I101" s="50"/>
      <c r="J101" s="36">
        <f t="shared" ref="J101:J108" si="9">H101*I101</f>
        <v>0</v>
      </c>
      <c r="K101" s="8"/>
    </row>
    <row r="102" spans="2:11" s="6" customFormat="1" ht="24.75" customHeight="1">
      <c r="B102" s="10"/>
      <c r="C102" s="64"/>
      <c r="D102" s="65"/>
      <c r="E102" s="47" t="s">
        <v>27</v>
      </c>
      <c r="F102" s="48"/>
      <c r="G102" s="48"/>
      <c r="H102" s="49"/>
      <c r="I102" s="50"/>
      <c r="J102" s="36">
        <f t="shared" si="9"/>
        <v>0</v>
      </c>
      <c r="K102" s="8"/>
    </row>
    <row r="103" spans="2:11" s="6" customFormat="1" ht="24.75" customHeight="1">
      <c r="B103" s="10"/>
      <c r="C103" s="64"/>
      <c r="D103" s="65"/>
      <c r="E103" s="47" t="s">
        <v>28</v>
      </c>
      <c r="F103" s="48"/>
      <c r="G103" s="48"/>
      <c r="H103" s="49"/>
      <c r="I103" s="50"/>
      <c r="J103" s="36">
        <f t="shared" si="9"/>
        <v>0</v>
      </c>
      <c r="K103" s="8"/>
    </row>
    <row r="104" spans="2:11" s="6" customFormat="1" ht="24.75" customHeight="1">
      <c r="B104" s="10"/>
      <c r="C104" s="64"/>
      <c r="D104" s="65"/>
      <c r="E104" s="47" t="s">
        <v>29</v>
      </c>
      <c r="F104" s="48"/>
      <c r="G104" s="48"/>
      <c r="H104" s="49"/>
      <c r="I104" s="50"/>
      <c r="J104" s="36">
        <f t="shared" si="9"/>
        <v>0</v>
      </c>
      <c r="K104" s="8"/>
    </row>
    <row r="105" spans="2:11" s="6" customFormat="1" ht="24.75" customHeight="1">
      <c r="B105" s="10"/>
      <c r="C105" s="64"/>
      <c r="D105" s="65"/>
      <c r="E105" s="47" t="s">
        <v>30</v>
      </c>
      <c r="F105" s="48"/>
      <c r="G105" s="48"/>
      <c r="H105" s="49"/>
      <c r="I105" s="50"/>
      <c r="J105" s="36">
        <f t="shared" si="9"/>
        <v>0</v>
      </c>
      <c r="K105" s="8"/>
    </row>
    <row r="106" spans="2:11" s="6" customFormat="1" ht="24.75" customHeight="1">
      <c r="B106" s="10"/>
      <c r="C106" s="64"/>
      <c r="D106" s="65"/>
      <c r="E106" s="47" t="s">
        <v>31</v>
      </c>
      <c r="F106" s="48"/>
      <c r="G106" s="48"/>
      <c r="H106" s="49"/>
      <c r="I106" s="50"/>
      <c r="J106" s="36">
        <f t="shared" si="9"/>
        <v>0</v>
      </c>
      <c r="K106" s="8"/>
    </row>
    <row r="107" spans="2:11" s="6" customFormat="1" ht="24.75" customHeight="1">
      <c r="B107" s="10"/>
      <c r="C107" s="64"/>
      <c r="D107" s="65"/>
      <c r="E107" s="47" t="s">
        <v>32</v>
      </c>
      <c r="F107" s="48"/>
      <c r="G107" s="48"/>
      <c r="H107" s="49"/>
      <c r="I107" s="50"/>
      <c r="J107" s="36">
        <f t="shared" si="9"/>
        <v>0</v>
      </c>
      <c r="K107" s="8"/>
    </row>
    <row r="108" spans="2:11" s="6" customFormat="1" ht="24.75" customHeight="1">
      <c r="B108" s="10"/>
      <c r="C108" s="64"/>
      <c r="D108" s="65"/>
      <c r="E108" s="53" t="s">
        <v>45</v>
      </c>
      <c r="F108" s="54"/>
      <c r="G108" s="54"/>
      <c r="H108" s="55"/>
      <c r="I108" s="56"/>
      <c r="J108" s="57">
        <f t="shared" si="9"/>
        <v>0</v>
      </c>
      <c r="K108" s="8"/>
    </row>
    <row r="109" spans="2:11" s="6" customFormat="1" ht="24.75" customHeight="1">
      <c r="B109" s="10"/>
      <c r="C109" s="67"/>
      <c r="D109" s="68"/>
      <c r="E109" s="69" t="s">
        <v>34</v>
      </c>
      <c r="F109" s="61">
        <v>12500</v>
      </c>
      <c r="G109" s="61">
        <f>SUM(G101:G108)</f>
        <v>0</v>
      </c>
      <c r="H109" s="61">
        <v>12500</v>
      </c>
      <c r="I109" s="61"/>
      <c r="J109" s="61">
        <f>SUM(J101:J108)</f>
        <v>0</v>
      </c>
      <c r="K109" s="8"/>
    </row>
    <row r="110" spans="2:11">
      <c r="B110" s="10"/>
      <c r="C110" s="10"/>
      <c r="D110" s="10"/>
      <c r="E110" s="10"/>
      <c r="F110" s="10"/>
      <c r="G110" s="10"/>
      <c r="H110" s="10"/>
      <c r="I110" s="10"/>
      <c r="J110" s="10"/>
      <c r="K110" s="8"/>
    </row>
    <row r="111" spans="2:11" s="6" customFormat="1" ht="18" customHeight="1">
      <c r="B111" s="10"/>
      <c r="C111" s="12" t="s">
        <v>53</v>
      </c>
      <c r="D111" s="13"/>
      <c r="E111" s="13"/>
      <c r="F111" s="13"/>
      <c r="G111" s="13"/>
      <c r="H111" s="13"/>
      <c r="I111" s="13"/>
      <c r="J111" s="13"/>
      <c r="K111" s="8"/>
    </row>
    <row r="112" spans="2:11" s="6" customFormat="1" ht="18" customHeight="1">
      <c r="B112" s="10"/>
      <c r="C112" s="21"/>
      <c r="D112" s="21"/>
      <c r="E112" s="21"/>
      <c r="F112" s="21"/>
      <c r="G112" s="21"/>
      <c r="H112" s="21"/>
      <c r="I112" s="21"/>
      <c r="J112" s="21"/>
      <c r="K112" s="8"/>
    </row>
    <row r="113" spans="2:11" s="6" customFormat="1" ht="5.25" customHeight="1">
      <c r="B113" s="10"/>
      <c r="C113" s="11"/>
      <c r="D113" s="11"/>
      <c r="E113" s="11"/>
      <c r="F113" s="11"/>
      <c r="G113" s="11"/>
      <c r="H113" s="11"/>
      <c r="I113" s="21"/>
      <c r="J113" s="21"/>
      <c r="K113" s="8"/>
    </row>
    <row r="114" spans="2:11" s="6" customFormat="1" ht="48.6" customHeight="1">
      <c r="B114" s="10"/>
      <c r="C114" s="22"/>
      <c r="D114" s="22" t="s">
        <v>19</v>
      </c>
      <c r="E114" s="22" t="s">
        <v>20</v>
      </c>
      <c r="F114" s="23" t="s">
        <v>54</v>
      </c>
      <c r="G114" s="23" t="s">
        <v>55</v>
      </c>
      <c r="H114" s="8"/>
      <c r="I114" s="8"/>
      <c r="J114" s="8"/>
      <c r="K114" s="8"/>
    </row>
    <row r="115" spans="2:11" s="6" customFormat="1" ht="17.25" customHeight="1">
      <c r="B115" s="10"/>
      <c r="C115" s="24" t="s">
        <v>26</v>
      </c>
      <c r="D115" s="25" t="s">
        <v>8</v>
      </c>
      <c r="E115" s="25">
        <v>600076091</v>
      </c>
      <c r="F115" s="26">
        <v>12500</v>
      </c>
      <c r="G115" s="26">
        <f>3750+12500</f>
        <v>16250</v>
      </c>
      <c r="H115" s="8"/>
      <c r="I115" s="8"/>
      <c r="J115" s="8"/>
      <c r="K115" s="8"/>
    </row>
    <row r="116" spans="2:11" s="6" customFormat="1" ht="17.25" customHeight="1">
      <c r="B116" s="10"/>
      <c r="C116" s="30" t="s">
        <v>27</v>
      </c>
      <c r="D116" s="31"/>
      <c r="E116" s="32"/>
      <c r="F116" s="33"/>
      <c r="G116" s="33"/>
      <c r="H116" s="8"/>
      <c r="I116" s="8"/>
      <c r="J116" s="8"/>
      <c r="K116" s="8"/>
    </row>
    <row r="117" spans="2:11" s="6" customFormat="1" ht="17.25" customHeight="1">
      <c r="B117" s="10"/>
      <c r="C117" s="30" t="s">
        <v>28</v>
      </c>
      <c r="D117" s="31"/>
      <c r="E117" s="32"/>
      <c r="F117" s="33"/>
      <c r="G117" s="33"/>
      <c r="H117" s="8"/>
      <c r="I117" s="8"/>
      <c r="J117" s="8"/>
      <c r="K117" s="8"/>
    </row>
    <row r="118" spans="2:11" s="6" customFormat="1" ht="17.25" customHeight="1">
      <c r="B118" s="10"/>
      <c r="C118" s="30" t="s">
        <v>29</v>
      </c>
      <c r="D118" s="31"/>
      <c r="E118" s="32"/>
      <c r="F118" s="33"/>
      <c r="G118" s="33"/>
      <c r="H118" s="8"/>
      <c r="I118" s="8"/>
      <c r="J118" s="8"/>
      <c r="K118" s="8"/>
    </row>
    <row r="119" spans="2:11" s="6" customFormat="1" ht="17.25" customHeight="1">
      <c r="B119" s="10"/>
      <c r="C119" s="30" t="s">
        <v>30</v>
      </c>
      <c r="D119" s="31"/>
      <c r="E119" s="32"/>
      <c r="F119" s="33"/>
      <c r="G119" s="33"/>
      <c r="H119" s="8"/>
      <c r="I119" s="8"/>
      <c r="J119" s="8"/>
      <c r="K119" s="8"/>
    </row>
    <row r="120" spans="2:11" s="6" customFormat="1" ht="17.25" customHeight="1">
      <c r="B120" s="10"/>
      <c r="C120" s="30" t="s">
        <v>31</v>
      </c>
      <c r="D120" s="31"/>
      <c r="E120" s="32"/>
      <c r="F120" s="33"/>
      <c r="G120" s="33"/>
      <c r="H120" s="8"/>
      <c r="I120" s="8"/>
      <c r="J120" s="8"/>
      <c r="K120" s="8"/>
    </row>
    <row r="121" spans="2:11" s="6" customFormat="1" ht="17.25" customHeight="1">
      <c r="B121" s="10"/>
      <c r="C121" s="30" t="s">
        <v>32</v>
      </c>
      <c r="D121" s="31"/>
      <c r="E121" s="32"/>
      <c r="F121" s="33"/>
      <c r="G121" s="33"/>
      <c r="H121" s="8"/>
      <c r="I121" s="8"/>
      <c r="J121" s="8"/>
      <c r="K121" s="8"/>
    </row>
    <row r="122" spans="2:11" s="6" customFormat="1" ht="17.25" customHeight="1">
      <c r="B122" s="10"/>
      <c r="C122" s="38" t="s">
        <v>33</v>
      </c>
      <c r="D122" s="39"/>
      <c r="E122" s="40"/>
      <c r="F122" s="33"/>
      <c r="G122" s="33"/>
      <c r="H122" s="8"/>
      <c r="I122" s="8"/>
      <c r="J122" s="8"/>
      <c r="K122" s="8"/>
    </row>
    <row r="123" spans="2:11" s="6" customFormat="1" ht="18" customHeight="1">
      <c r="B123" s="10"/>
      <c r="C123" s="21"/>
      <c r="D123" s="21"/>
      <c r="E123" s="41" t="s">
        <v>34</v>
      </c>
      <c r="F123" s="42">
        <f>+SUM(F115:F122)</f>
        <v>12500</v>
      </c>
      <c r="G123" s="42">
        <f>+SUM(G115:G122)</f>
        <v>16250</v>
      </c>
      <c r="H123" s="8"/>
      <c r="I123" s="8"/>
      <c r="J123" s="8"/>
      <c r="K123" s="8"/>
    </row>
    <row r="124" spans="2:11" s="6" customFormat="1" ht="18" customHeight="1">
      <c r="B124" s="10"/>
      <c r="C124" s="21"/>
      <c r="D124" s="21"/>
      <c r="E124" s="41"/>
      <c r="F124" s="70"/>
      <c r="G124" s="70"/>
      <c r="H124" s="70"/>
      <c r="I124" s="70"/>
      <c r="J124" s="71"/>
      <c r="K124" s="8"/>
    </row>
    <row r="125" spans="2:11" ht="15" customHeight="1">
      <c r="B125" s="10"/>
      <c r="C125" s="164" t="s">
        <v>56</v>
      </c>
      <c r="D125" s="164"/>
      <c r="E125" s="164"/>
      <c r="F125" s="72" t="s">
        <v>57</v>
      </c>
      <c r="G125" s="73"/>
      <c r="H125" s="74"/>
      <c r="I125" s="74"/>
      <c r="J125" s="10"/>
      <c r="K125" s="8"/>
    </row>
    <row r="126" spans="2:11" ht="24" customHeight="1">
      <c r="B126" s="10"/>
      <c r="C126" s="164"/>
      <c r="D126" s="164"/>
      <c r="E126" s="164"/>
      <c r="F126" s="163"/>
      <c r="G126" s="163"/>
      <c r="H126" s="163"/>
      <c r="I126" s="163"/>
      <c r="J126" s="10"/>
      <c r="K126" s="8"/>
    </row>
    <row r="127" spans="2:11" ht="94.5" customHeight="1">
      <c r="B127" s="10"/>
      <c r="C127" s="10"/>
      <c r="D127" s="10"/>
      <c r="E127" s="10"/>
      <c r="F127" s="163"/>
      <c r="G127" s="163"/>
      <c r="H127" s="163"/>
      <c r="I127" s="163"/>
      <c r="J127" s="10"/>
      <c r="K127" s="8"/>
    </row>
    <row r="128" spans="2:11">
      <c r="B128" s="10"/>
      <c r="C128" s="10"/>
      <c r="D128" s="10"/>
      <c r="E128" s="10"/>
      <c r="F128" s="10"/>
      <c r="G128" s="10"/>
      <c r="H128" s="10"/>
      <c r="I128" s="10"/>
      <c r="J128" s="10"/>
      <c r="K128" s="8"/>
    </row>
    <row r="129" spans="2:11">
      <c r="B129" s="10"/>
      <c r="C129" s="10"/>
      <c r="D129" s="10"/>
      <c r="E129" s="10"/>
      <c r="F129" s="10"/>
      <c r="G129" s="10"/>
      <c r="H129" s="10"/>
      <c r="I129" s="10"/>
      <c r="J129" s="10"/>
      <c r="K129" s="8"/>
    </row>
  </sheetData>
  <mergeCells count="16">
    <mergeCell ref="F126:I127"/>
    <mergeCell ref="C74:D74"/>
    <mergeCell ref="C83:D83"/>
    <mergeCell ref="C92:D92"/>
    <mergeCell ref="C101:D101"/>
    <mergeCell ref="C125:E126"/>
    <mergeCell ref="H19:I19"/>
    <mergeCell ref="C38:D38"/>
    <mergeCell ref="C47:D47"/>
    <mergeCell ref="C56:D56"/>
    <mergeCell ref="C65:D65"/>
    <mergeCell ref="D7:J7"/>
    <mergeCell ref="D9:E9"/>
    <mergeCell ref="D11:J11"/>
    <mergeCell ref="D13:E13"/>
    <mergeCell ref="D15:E15"/>
  </mergeCells>
  <conditionalFormatting sqref="B20:J22 B1:J1 B23:B29 B17:J18 B19:H19 J19 B110:J110 B4:J12 B32 B36:J36 K1:K12 K31:K36 F56:G56 F65:G65 F74:G74 F83:G83 F92:G92 F101:G101 B15:F16 K15:K29">
    <cfRule type="containsText" dxfId="1052" priority="2" operator="containsText" text="Preencha">
      <formula>NOT(ISERROR(SEARCH("Preencha",B1)))</formula>
    </cfRule>
    <cfRule type="cellIs" dxfId="1051" priority="3" operator="equal">
      <formula>"Selecione uma opção:"</formula>
    </cfRule>
  </conditionalFormatting>
  <conditionalFormatting sqref="B21:J22 B23:B29 B110:J110 B32">
    <cfRule type="expression" dxfId="1050" priority="4">
      <formula>#REF!="Selecione uma opção:"</formula>
    </cfRule>
    <cfRule type="expression" dxfId="1049" priority="5">
      <formula>#REF!="  Não reembolsável"</formula>
    </cfRule>
  </conditionalFormatting>
  <conditionalFormatting sqref="D26:E26 D27:D29 J32 D32:H32">
    <cfRule type="expression" dxfId="1048" priority="6">
      <formula>$B26&gt;$B$15</formula>
    </cfRule>
  </conditionalFormatting>
  <conditionalFormatting sqref="B33:E33">
    <cfRule type="containsText" dxfId="1047" priority="7" operator="containsText" text="Preencha">
      <formula>NOT(ISERROR(SEARCH("Preencha",B33)))</formula>
    </cfRule>
    <cfRule type="cellIs" dxfId="1046" priority="8" operator="equal">
      <formula>"Selecione uma opção:"</formula>
    </cfRule>
  </conditionalFormatting>
  <conditionalFormatting sqref="B33:E33">
    <cfRule type="expression" dxfId="1045" priority="9">
      <formula>#REF!="Selecione uma opção:"</formula>
    </cfRule>
    <cfRule type="expression" dxfId="1044" priority="10">
      <formula>#REF!="  Não reembolsável"</formula>
    </cfRule>
  </conditionalFormatting>
  <conditionalFormatting sqref="B128:J129 B127:E127 J125:J127 B125:C125 B126">
    <cfRule type="containsText" dxfId="1043" priority="11" operator="containsText" text="Preencha">
      <formula>NOT(ISERROR(SEARCH("Preencha",B125)))</formula>
    </cfRule>
    <cfRule type="cellIs" dxfId="1042" priority="12" operator="equal">
      <formula>"Selecione uma opção:"</formula>
    </cfRule>
  </conditionalFormatting>
  <conditionalFormatting sqref="B128:J129 B127:E127 J125:J127 B125:C125 B126">
    <cfRule type="expression" dxfId="1041" priority="13">
      <formula>#REF!="Selecione uma opção:"</formula>
    </cfRule>
    <cfRule type="expression" dxfId="1040" priority="14">
      <formula>#REF!="  Não reembolsável"</formula>
    </cfRule>
  </conditionalFormatting>
  <conditionalFormatting sqref="F125:I125 F126">
    <cfRule type="expression" dxfId="1039" priority="15">
      <formula>$K$5="S"</formula>
    </cfRule>
  </conditionalFormatting>
  <conditionalFormatting sqref="F125:I125 F126">
    <cfRule type="containsText" dxfId="1038" priority="16" operator="containsText" text="Preencha">
      <formula>NOT(ISERROR(SEARCH("Preencha",F125)))</formula>
    </cfRule>
    <cfRule type="cellIs" dxfId="1037" priority="17" operator="equal">
      <formula>"Selecione uma opção:"</formula>
    </cfRule>
  </conditionalFormatting>
  <conditionalFormatting sqref="F33">
    <cfRule type="containsText" dxfId="1036" priority="18" operator="containsText" text="Preencha">
      <formula>NOT(ISERROR(SEARCH("Preencha",F33)))</formula>
    </cfRule>
    <cfRule type="cellIs" dxfId="1035" priority="19" operator="equal">
      <formula>"Selecione uma opção:"</formula>
    </cfRule>
  </conditionalFormatting>
  <conditionalFormatting sqref="F33">
    <cfRule type="expression" dxfId="1034" priority="20">
      <formula>#REF!="Selecione uma opção:"</formula>
    </cfRule>
    <cfRule type="expression" dxfId="1033" priority="21">
      <formula>#REF!="  Não reembolsável"</formula>
    </cfRule>
  </conditionalFormatting>
  <conditionalFormatting sqref="E27:E29">
    <cfRule type="expression" dxfId="1032" priority="22">
      <formula>$B27&gt;$B$15</formula>
    </cfRule>
  </conditionalFormatting>
  <conditionalFormatting sqref="G15:J16">
    <cfRule type="containsText" dxfId="1031" priority="23" operator="containsText" text="Preencha">
      <formula>NOT(ISERROR(SEARCH("Preencha",G15)))</formula>
    </cfRule>
    <cfRule type="cellIs" dxfId="1030" priority="24" operator="equal">
      <formula>"Selecione uma opção:"</formula>
    </cfRule>
  </conditionalFormatting>
  <conditionalFormatting sqref="B34:J34">
    <cfRule type="containsText" dxfId="1029" priority="25" operator="containsText" text="Preencha">
      <formula>NOT(ISERROR(SEARCH("Preencha",B34)))</formula>
    </cfRule>
    <cfRule type="cellIs" dxfId="1028" priority="26" operator="equal">
      <formula>"Selecione uma opção:"</formula>
    </cfRule>
  </conditionalFormatting>
  <conditionalFormatting sqref="B34:J34">
    <cfRule type="expression" dxfId="1027" priority="27">
      <formula>#REF!="Selecione uma opção:"</formula>
    </cfRule>
    <cfRule type="expression" dxfId="1026" priority="28">
      <formula>#REF!="  Não reembolsável"</formula>
    </cfRule>
  </conditionalFormatting>
  <conditionalFormatting sqref="J23">
    <cfRule type="containsText" dxfId="1025" priority="29" operator="containsText" text="Preencha">
      <formula>NOT(ISERROR(SEARCH("Preencha",J23)))</formula>
    </cfRule>
    <cfRule type="cellIs" dxfId="1024" priority="30" operator="equal">
      <formula>"Selecione uma opção:"</formula>
    </cfRule>
  </conditionalFormatting>
  <conditionalFormatting sqref="J23">
    <cfRule type="expression" dxfId="1023" priority="31">
      <formula>#REF!="Selecione uma opção:"</formula>
    </cfRule>
    <cfRule type="expression" dxfId="1022" priority="32">
      <formula>#REF!="  Não reembolsável"</formula>
    </cfRule>
  </conditionalFormatting>
  <conditionalFormatting sqref="I23">
    <cfRule type="containsText" dxfId="1021" priority="33" operator="containsText" text="Preencha">
      <formula>NOT(ISERROR(SEARCH("Preencha",I23)))</formula>
    </cfRule>
    <cfRule type="cellIs" dxfId="1020" priority="34" operator="equal">
      <formula>"Selecione uma opção:"</formula>
    </cfRule>
  </conditionalFormatting>
  <conditionalFormatting sqref="I23">
    <cfRule type="expression" dxfId="1019" priority="35">
      <formula>#REF!="Selecione uma opção:"</formula>
    </cfRule>
    <cfRule type="expression" dxfId="1018" priority="36">
      <formula>#REF!="  Não reembolsável"</formula>
    </cfRule>
  </conditionalFormatting>
  <conditionalFormatting sqref="B2:J3">
    <cfRule type="containsText" dxfId="1017" priority="37" operator="containsText" text="Preencha">
      <formula>NOT(ISERROR(SEARCH("Preencha",B2)))</formula>
    </cfRule>
    <cfRule type="cellIs" dxfId="1016" priority="38" operator="equal">
      <formula>"Selecione uma opção:"</formula>
    </cfRule>
  </conditionalFormatting>
  <conditionalFormatting sqref="G33">
    <cfRule type="containsText" dxfId="1015" priority="39" operator="containsText" text="Preencha">
      <formula>NOT(ISERROR(SEARCH("Preencha",G33)))</formula>
    </cfRule>
    <cfRule type="cellIs" dxfId="1014" priority="40" operator="equal">
      <formula>"Selecione uma opção:"</formula>
    </cfRule>
  </conditionalFormatting>
  <conditionalFormatting sqref="G33">
    <cfRule type="expression" dxfId="1013" priority="41">
      <formula>#REF!="Selecione uma opção:"</formula>
    </cfRule>
    <cfRule type="expression" dxfId="1012" priority="42">
      <formula>#REF!="  Não reembolsável"</formula>
    </cfRule>
  </conditionalFormatting>
  <conditionalFormatting sqref="F26:G28">
    <cfRule type="expression" dxfId="1011" priority="43">
      <formula>$B26&gt;$B$15</formula>
    </cfRule>
  </conditionalFormatting>
  <conditionalFormatting sqref="F29:G29">
    <cfRule type="expression" dxfId="1010" priority="44">
      <formula>$B29&gt;$B$15</formula>
    </cfRule>
  </conditionalFormatting>
  <conditionalFormatting sqref="J26:J29">
    <cfRule type="expression" dxfId="1009" priority="45">
      <formula>$B26&gt;$B$15</formula>
    </cfRule>
  </conditionalFormatting>
  <conditionalFormatting sqref="J33">
    <cfRule type="containsText" dxfId="1008" priority="46" operator="containsText" text="Preencha">
      <formula>NOT(ISERROR(SEARCH("Preencha",J33)))</formula>
    </cfRule>
    <cfRule type="cellIs" dxfId="1007" priority="47" operator="equal">
      <formula>"Selecione uma opção:"</formula>
    </cfRule>
  </conditionalFormatting>
  <conditionalFormatting sqref="J33">
    <cfRule type="expression" dxfId="1006" priority="48">
      <formula>#REF!="Selecione uma opção:"</formula>
    </cfRule>
    <cfRule type="expression" dxfId="1005" priority="49">
      <formula>#REF!="  Não reembolsável"</formula>
    </cfRule>
  </conditionalFormatting>
  <conditionalFormatting sqref="I33">
    <cfRule type="containsText" dxfId="1004" priority="50" operator="containsText" text="Preencha">
      <formula>NOT(ISERROR(SEARCH("Preencha",I33)))</formula>
    </cfRule>
    <cfRule type="cellIs" dxfId="1003" priority="51" operator="equal">
      <formula>"Selecione uma opção:"</formula>
    </cfRule>
  </conditionalFormatting>
  <conditionalFormatting sqref="I33">
    <cfRule type="expression" dxfId="1002" priority="52">
      <formula>#REF!="Selecione uma opção:"</formula>
    </cfRule>
    <cfRule type="expression" dxfId="1001" priority="53">
      <formula>#REF!="  Não reembolsável"</formula>
    </cfRule>
  </conditionalFormatting>
  <conditionalFormatting sqref="H33">
    <cfRule type="containsText" dxfId="1000" priority="54" operator="containsText" text="Preencha">
      <formula>NOT(ISERROR(SEARCH("Preencha",H33)))</formula>
    </cfRule>
    <cfRule type="cellIs" dxfId="999" priority="55" operator="equal">
      <formula>"Selecione uma opção:"</formula>
    </cfRule>
  </conditionalFormatting>
  <conditionalFormatting sqref="H33">
    <cfRule type="expression" dxfId="998" priority="56">
      <formula>#REF!="Selecione uma opção:"</formula>
    </cfRule>
    <cfRule type="expression" dxfId="997" priority="57">
      <formula>#REF!="  Não reembolsável"</formula>
    </cfRule>
  </conditionalFormatting>
  <conditionalFormatting sqref="H26:H28">
    <cfRule type="expression" dxfId="996" priority="58">
      <formula>$B26&gt;$B$15</formula>
    </cfRule>
  </conditionalFormatting>
  <conditionalFormatting sqref="H29">
    <cfRule type="expression" dxfId="995" priority="59">
      <formula>$B29&gt;$B$15</formula>
    </cfRule>
  </conditionalFormatting>
  <conditionalFormatting sqref="B31">
    <cfRule type="containsText" dxfId="994" priority="60" operator="containsText" text="Preencha">
      <formula>NOT(ISERROR(SEARCH("Preencha",B31)))</formula>
    </cfRule>
    <cfRule type="cellIs" dxfId="993" priority="61" operator="equal">
      <formula>"Selecione uma opção:"</formula>
    </cfRule>
  </conditionalFormatting>
  <conditionalFormatting sqref="B31">
    <cfRule type="expression" dxfId="992" priority="62">
      <formula>#REF!="Selecione uma opção:"</formula>
    </cfRule>
    <cfRule type="expression" dxfId="991" priority="63">
      <formula>#REF!="  Não reembolsável"</formula>
    </cfRule>
  </conditionalFormatting>
  <conditionalFormatting sqref="F31:G31">
    <cfRule type="expression" dxfId="990" priority="64">
      <formula>$B31&gt;$B$15</formula>
    </cfRule>
  </conditionalFormatting>
  <conditionalFormatting sqref="J31">
    <cfRule type="expression" dxfId="989" priority="65">
      <formula>$B31&gt;$B$15</formula>
    </cfRule>
  </conditionalFormatting>
  <conditionalFormatting sqref="H31">
    <cfRule type="expression" dxfId="988" priority="66">
      <formula>$B31&gt;$B$15</formula>
    </cfRule>
  </conditionalFormatting>
  <conditionalFormatting sqref="D31">
    <cfRule type="expression" dxfId="987" priority="67">
      <formula>$B31&gt;$B$15</formula>
    </cfRule>
  </conditionalFormatting>
  <conditionalFormatting sqref="E31">
    <cfRule type="expression" dxfId="986" priority="68">
      <formula>$B31&gt;$B$15</formula>
    </cfRule>
  </conditionalFormatting>
  <conditionalFormatting sqref="B35 E35:J35 K37 B37 B47 K47 K50 B50 F104:G104">
    <cfRule type="containsText" dxfId="985" priority="69" operator="containsText" text="Preencha">
      <formula>NOT(ISERROR(SEARCH("Preencha",B35)))</formula>
    </cfRule>
    <cfRule type="cellIs" dxfId="984" priority="70" operator="equal">
      <formula>"Selecione uma opção:"</formula>
    </cfRule>
  </conditionalFormatting>
  <conditionalFormatting sqref="D35">
    <cfRule type="containsText" dxfId="983" priority="71" operator="containsText" text="Preencha">
      <formula>NOT(ISERROR(SEARCH("Preencha",D35)))</formula>
    </cfRule>
    <cfRule type="cellIs" dxfId="982" priority="72" operator="equal">
      <formula>"Selecione uma opção:"</formula>
    </cfRule>
  </conditionalFormatting>
  <conditionalFormatting sqref="C35">
    <cfRule type="containsText" dxfId="981" priority="73" operator="containsText" text="Preencha">
      <formula>NOT(ISERROR(SEARCH("Preencha",C35)))</formula>
    </cfRule>
    <cfRule type="cellIs" dxfId="980" priority="74" operator="equal">
      <formula>"Selecione uma opção:"</formula>
    </cfRule>
  </conditionalFormatting>
  <conditionalFormatting sqref="A37:B37 E38:F38 K36:M38 K44:M44 F104:G104 A35:J36 L35:M35 A59:B59 F50:G50 F68:G68 F86:G86 E42:E44 G44 A44:B44 K50:M50 F59:G59 A65:B68 K68:M68 A74:B77 F77:G77 A83:B86 A92:B95 K86:M86 A101:B104 K1:K12 K31:K35 A46:B50 E46:E47 I46 G47 K46:M47 K56:M59 E56:G56 E65:G65 K74:M77 E74:G74 E83:G83 K92:M95 F92:G92 E101:G101 K101:M104 K65:M65 K83:M83 I44 K15:K29">
    <cfRule type="expression" dxfId="979" priority="75">
      <formula>$N$5="S"</formula>
    </cfRule>
  </conditionalFormatting>
  <conditionalFormatting sqref="B38 E44 E38:F38 K38 K44 B44 B46 K46 E46">
    <cfRule type="containsText" dxfId="978" priority="76" operator="containsText" text="Preencha">
      <formula>NOT(ISERROR(SEARCH("Preencha",B38)))</formula>
    </cfRule>
    <cfRule type="cellIs" dxfId="977" priority="77" operator="equal">
      <formula>"Selecione uma opção:"</formula>
    </cfRule>
  </conditionalFormatting>
  <conditionalFormatting sqref="A38:B38">
    <cfRule type="expression" dxfId="976" priority="78">
      <formula>$N$5="S"</formula>
    </cfRule>
  </conditionalFormatting>
  <conditionalFormatting sqref="B56 K56 K74 B74 K65 B65 B83 K83 K92 B92 B101 K101 K59 B59 B68 K68 B77 K77 K86 B86 K104 B104">
    <cfRule type="containsText" dxfId="975" priority="79" operator="containsText" text="Preencha">
      <formula>NOT(ISERROR(SEARCH("Preencha",B56)))</formula>
    </cfRule>
    <cfRule type="cellIs" dxfId="974" priority="80" operator="equal">
      <formula>"Selecione uma opção:"</formula>
    </cfRule>
  </conditionalFormatting>
  <conditionalFormatting sqref="A56:B56">
    <cfRule type="expression" dxfId="973" priority="81">
      <formula>$N$5="S"</formula>
    </cfRule>
  </conditionalFormatting>
  <conditionalFormatting sqref="D50 E47">
    <cfRule type="containsText" dxfId="972" priority="82" operator="containsText" text="Preencha">
      <formula>NOT(ISERROR(SEARCH("Preencha",D47)))</formula>
    </cfRule>
    <cfRule type="cellIs" dxfId="971" priority="83" operator="equal">
      <formula>"Selecione uma opção:"</formula>
    </cfRule>
  </conditionalFormatting>
  <conditionalFormatting sqref="D50">
    <cfRule type="expression" dxfId="970" priority="84">
      <formula>$N$5="S"</formula>
    </cfRule>
  </conditionalFormatting>
  <conditionalFormatting sqref="D59 E56">
    <cfRule type="containsText" dxfId="969" priority="85" operator="containsText" text="Preencha">
      <formula>NOT(ISERROR(SEARCH("Preencha",D56)))</formula>
    </cfRule>
    <cfRule type="cellIs" dxfId="968" priority="86" operator="equal">
      <formula>"Selecione uma opção:"</formula>
    </cfRule>
  </conditionalFormatting>
  <conditionalFormatting sqref="D59">
    <cfRule type="expression" dxfId="967" priority="87">
      <formula>$N$5="S"</formula>
    </cfRule>
  </conditionalFormatting>
  <conditionalFormatting sqref="D68 E65">
    <cfRule type="containsText" dxfId="966" priority="88" operator="containsText" text="Preencha">
      <formula>NOT(ISERROR(SEARCH("Preencha",D65)))</formula>
    </cfRule>
    <cfRule type="cellIs" dxfId="965" priority="89" operator="equal">
      <formula>"Selecione uma opção:"</formula>
    </cfRule>
  </conditionalFormatting>
  <conditionalFormatting sqref="D68">
    <cfRule type="expression" dxfId="964" priority="90">
      <formula>$N$5="S"</formula>
    </cfRule>
  </conditionalFormatting>
  <conditionalFormatting sqref="D77 E74">
    <cfRule type="containsText" dxfId="963" priority="91" operator="containsText" text="Preencha">
      <formula>NOT(ISERROR(SEARCH("Preencha",D74)))</formula>
    </cfRule>
    <cfRule type="cellIs" dxfId="962" priority="92" operator="equal">
      <formula>"Selecione uma opção:"</formula>
    </cfRule>
  </conditionalFormatting>
  <conditionalFormatting sqref="D77">
    <cfRule type="expression" dxfId="961" priority="93">
      <formula>$N$5="S"</formula>
    </cfRule>
  </conditionalFormatting>
  <conditionalFormatting sqref="D86 E83">
    <cfRule type="containsText" dxfId="960" priority="94" operator="containsText" text="Preencha">
      <formula>NOT(ISERROR(SEARCH("Preencha",D83)))</formula>
    </cfRule>
    <cfRule type="cellIs" dxfId="959" priority="95" operator="equal">
      <formula>"Selecione uma opção:"</formula>
    </cfRule>
  </conditionalFormatting>
  <conditionalFormatting sqref="D86">
    <cfRule type="expression" dxfId="958" priority="96">
      <formula>$N$5="S"</formula>
    </cfRule>
  </conditionalFormatting>
  <conditionalFormatting sqref="D104 E101">
    <cfRule type="containsText" dxfId="957" priority="97" operator="containsText" text="Preencha">
      <formula>NOT(ISERROR(SEARCH("Preencha",D101)))</formula>
    </cfRule>
    <cfRule type="cellIs" dxfId="956" priority="98" operator="equal">
      <formula>"Selecione uma opção:"</formula>
    </cfRule>
  </conditionalFormatting>
  <conditionalFormatting sqref="D104">
    <cfRule type="expression" dxfId="955" priority="99">
      <formula>$N$5="S"</formula>
    </cfRule>
  </conditionalFormatting>
  <conditionalFormatting sqref="F44 F46:F47">
    <cfRule type="expression" dxfId="954" priority="100">
      <formula>$N$5="S"</formula>
    </cfRule>
  </conditionalFormatting>
  <conditionalFormatting sqref="F44 F50 F59 F68 F77 F86 F46:F47">
    <cfRule type="containsText" dxfId="953" priority="101" operator="containsText" text="Preencha">
      <formula>NOT(ISERROR(SEARCH("Preencha",F44)))</formula>
    </cfRule>
    <cfRule type="cellIs" dxfId="952" priority="102" operator="equal">
      <formula>"Selecione uma opção:"</formula>
    </cfRule>
  </conditionalFormatting>
  <conditionalFormatting sqref="G38">
    <cfRule type="expression" dxfId="951" priority="103">
      <formula>$N$5="S"</formula>
    </cfRule>
  </conditionalFormatting>
  <conditionalFormatting sqref="G38 G44 G50 G59 G68 G77 G86 G47">
    <cfRule type="containsText" dxfId="950" priority="104" operator="containsText" text="Preencha">
      <formula>NOT(ISERROR(SEARCH("Preencha",G38)))</formula>
    </cfRule>
    <cfRule type="cellIs" dxfId="949" priority="105" operator="equal">
      <formula>"Selecione uma opção:"</formula>
    </cfRule>
  </conditionalFormatting>
  <conditionalFormatting sqref="I38">
    <cfRule type="expression" dxfId="948" priority="106">
      <formula>$N$5="S"</formula>
    </cfRule>
  </conditionalFormatting>
  <conditionalFormatting sqref="I38 I44 I46">
    <cfRule type="containsText" dxfId="947" priority="107" operator="containsText" text="Preencha">
      <formula>NOT(ISERROR(SEARCH("Preencha",I38)))</formula>
    </cfRule>
    <cfRule type="cellIs" dxfId="946" priority="108" operator="equal">
      <formula>"Selecione uma opção:"</formula>
    </cfRule>
  </conditionalFormatting>
  <conditionalFormatting sqref="K42:M43">
    <cfRule type="expression" dxfId="945" priority="109">
      <formula>$N$5="S"</formula>
    </cfRule>
  </conditionalFormatting>
  <conditionalFormatting sqref="K42:K43 B42:B43 E42:E43">
    <cfRule type="containsText" dxfId="944" priority="110" operator="containsText" text="Preencha">
      <formula>NOT(ISERROR(SEARCH("Preencha",B42)))</formula>
    </cfRule>
    <cfRule type="cellIs" dxfId="943" priority="111" operator="equal">
      <formula>"Selecione uma opção:"</formula>
    </cfRule>
  </conditionalFormatting>
  <conditionalFormatting sqref="A42:B43">
    <cfRule type="expression" dxfId="942" priority="112">
      <formula>$N$5="S"</formula>
    </cfRule>
  </conditionalFormatting>
  <conditionalFormatting sqref="F42:F43">
    <cfRule type="expression" dxfId="941" priority="113">
      <formula>$N$5="S"</formula>
    </cfRule>
  </conditionalFormatting>
  <conditionalFormatting sqref="F42:F43">
    <cfRule type="containsText" dxfId="940" priority="114" operator="containsText" text="Preencha">
      <formula>NOT(ISERROR(SEARCH("Preencha",F42)))</formula>
    </cfRule>
    <cfRule type="cellIs" dxfId="939" priority="115" operator="equal">
      <formula>"Selecione uma opção:"</formula>
    </cfRule>
  </conditionalFormatting>
  <conditionalFormatting sqref="G42:G43">
    <cfRule type="expression" dxfId="938" priority="116">
      <formula>$N$5="S"</formula>
    </cfRule>
  </conditionalFormatting>
  <conditionalFormatting sqref="G42:G43">
    <cfRule type="containsText" dxfId="937" priority="117" operator="containsText" text="Preencha">
      <formula>NOT(ISERROR(SEARCH("Preencha",G42)))</formula>
    </cfRule>
    <cfRule type="cellIs" dxfId="936" priority="118" operator="equal">
      <formula>"Selecione uma opção:"</formula>
    </cfRule>
  </conditionalFormatting>
  <conditionalFormatting sqref="I42:I43">
    <cfRule type="expression" dxfId="935" priority="119">
      <formula>$N$5="S"</formula>
    </cfRule>
  </conditionalFormatting>
  <conditionalFormatting sqref="I42:I43">
    <cfRule type="containsText" dxfId="934" priority="120" operator="containsText" text="Preencha">
      <formula>NOT(ISERROR(SEARCH("Preencha",I42)))</formula>
    </cfRule>
    <cfRule type="cellIs" dxfId="933" priority="121" operator="equal">
      <formula>"Selecione uma opção:"</formula>
    </cfRule>
  </conditionalFormatting>
  <conditionalFormatting sqref="K49 B49">
    <cfRule type="containsText" dxfId="932" priority="122" operator="containsText" text="Preencha">
      <formula>NOT(ISERROR(SEARCH("Preencha",B49)))</formula>
    </cfRule>
    <cfRule type="cellIs" dxfId="931" priority="123" operator="equal">
      <formula>"Selecione uma opção:"</formula>
    </cfRule>
  </conditionalFormatting>
  <conditionalFormatting sqref="K49:M49">
    <cfRule type="expression" dxfId="930" priority="124">
      <formula>$N$5="S"</formula>
    </cfRule>
  </conditionalFormatting>
  <conditionalFormatting sqref="D49">
    <cfRule type="containsText" dxfId="929" priority="125" operator="containsText" text="Preencha">
      <formula>NOT(ISERROR(SEARCH("Preencha",D49)))</formula>
    </cfRule>
    <cfRule type="cellIs" dxfId="928" priority="126" operator="equal">
      <formula>"Selecione uma opção:"</formula>
    </cfRule>
  </conditionalFormatting>
  <conditionalFormatting sqref="D49">
    <cfRule type="expression" dxfId="927" priority="127">
      <formula>$N$5="S"</formula>
    </cfRule>
  </conditionalFormatting>
  <conditionalFormatting sqref="F49">
    <cfRule type="expression" dxfId="926" priority="128">
      <formula>$N$5="S"</formula>
    </cfRule>
  </conditionalFormatting>
  <conditionalFormatting sqref="F49">
    <cfRule type="containsText" dxfId="925" priority="129" operator="containsText" text="Preencha">
      <formula>NOT(ISERROR(SEARCH("Preencha",F49)))</formula>
    </cfRule>
    <cfRule type="cellIs" dxfId="924" priority="130" operator="equal">
      <formula>"Selecione uma opção:"</formula>
    </cfRule>
  </conditionalFormatting>
  <conditionalFormatting sqref="G49">
    <cfRule type="expression" dxfId="923" priority="131">
      <formula>$N$5="S"</formula>
    </cfRule>
  </conditionalFormatting>
  <conditionalFormatting sqref="G49">
    <cfRule type="containsText" dxfId="922" priority="132" operator="containsText" text="Preencha">
      <formula>NOT(ISERROR(SEARCH("Preencha",G49)))</formula>
    </cfRule>
    <cfRule type="cellIs" dxfId="921" priority="133" operator="equal">
      <formula>"Selecione uma opção:"</formula>
    </cfRule>
  </conditionalFormatting>
  <conditionalFormatting sqref="K48 B48">
    <cfRule type="containsText" dxfId="920" priority="134" operator="containsText" text="Preencha">
      <formula>NOT(ISERROR(SEARCH("Preencha",B48)))</formula>
    </cfRule>
    <cfRule type="cellIs" dxfId="919" priority="135" operator="equal">
      <formula>"Selecione uma opção:"</formula>
    </cfRule>
  </conditionalFormatting>
  <conditionalFormatting sqref="K48:M48">
    <cfRule type="expression" dxfId="918" priority="136">
      <formula>$N$5="S"</formula>
    </cfRule>
  </conditionalFormatting>
  <conditionalFormatting sqref="D48">
    <cfRule type="containsText" dxfId="917" priority="137" operator="containsText" text="Preencha">
      <formula>NOT(ISERROR(SEARCH("Preencha",D48)))</formula>
    </cfRule>
    <cfRule type="cellIs" dxfId="916" priority="138" operator="equal">
      <formula>"Selecione uma opção:"</formula>
    </cfRule>
  </conditionalFormatting>
  <conditionalFormatting sqref="D48">
    <cfRule type="expression" dxfId="915" priority="139">
      <formula>$N$5="S"</formula>
    </cfRule>
  </conditionalFormatting>
  <conditionalFormatting sqref="F48">
    <cfRule type="expression" dxfId="914" priority="140">
      <formula>$N$5="S"</formula>
    </cfRule>
  </conditionalFormatting>
  <conditionalFormatting sqref="F48">
    <cfRule type="containsText" dxfId="913" priority="141" operator="containsText" text="Preencha">
      <formula>NOT(ISERROR(SEARCH("Preencha",F48)))</formula>
    </cfRule>
    <cfRule type="cellIs" dxfId="912" priority="142" operator="equal">
      <formula>"Selecione uma opção:"</formula>
    </cfRule>
  </conditionalFormatting>
  <conditionalFormatting sqref="G48">
    <cfRule type="expression" dxfId="911" priority="143">
      <formula>$N$5="S"</formula>
    </cfRule>
  </conditionalFormatting>
  <conditionalFormatting sqref="G48">
    <cfRule type="containsText" dxfId="910" priority="144" operator="containsText" text="Preencha">
      <formula>NOT(ISERROR(SEARCH("Preencha",G48)))</formula>
    </cfRule>
    <cfRule type="cellIs" dxfId="909" priority="145" operator="equal">
      <formula>"Selecione uma opção:"</formula>
    </cfRule>
  </conditionalFormatting>
  <conditionalFormatting sqref="E50">
    <cfRule type="expression" dxfId="908" priority="146">
      <formula>$N$5="S"</formula>
    </cfRule>
  </conditionalFormatting>
  <conditionalFormatting sqref="E50">
    <cfRule type="containsText" dxfId="907" priority="147" operator="containsText" text="Preencha">
      <formula>NOT(ISERROR(SEARCH("Preencha",E50)))</formula>
    </cfRule>
    <cfRule type="cellIs" dxfId="906" priority="148" operator="equal">
      <formula>"Selecione uma opção:"</formula>
    </cfRule>
  </conditionalFormatting>
  <conditionalFormatting sqref="E48:E49">
    <cfRule type="expression" dxfId="905" priority="149">
      <formula>$N$5="S"</formula>
    </cfRule>
  </conditionalFormatting>
  <conditionalFormatting sqref="E48:E49">
    <cfRule type="containsText" dxfId="904" priority="150" operator="containsText" text="Preencha">
      <formula>NOT(ISERROR(SEARCH("Preencha",E48)))</formula>
    </cfRule>
    <cfRule type="cellIs" dxfId="903" priority="151" operator="equal">
      <formula>"Selecione uma opção:"</formula>
    </cfRule>
  </conditionalFormatting>
  <conditionalFormatting sqref="K58 B58">
    <cfRule type="containsText" dxfId="902" priority="152" operator="containsText" text="Preencha">
      <formula>NOT(ISERROR(SEARCH("Preencha",B58)))</formula>
    </cfRule>
    <cfRule type="cellIs" dxfId="901" priority="153" operator="equal">
      <formula>"Selecione uma opção:"</formula>
    </cfRule>
  </conditionalFormatting>
  <conditionalFormatting sqref="A58:B58">
    <cfRule type="expression" dxfId="900" priority="154">
      <formula>$N$5="S"</formula>
    </cfRule>
  </conditionalFormatting>
  <conditionalFormatting sqref="D58">
    <cfRule type="containsText" dxfId="899" priority="155" operator="containsText" text="Preencha">
      <formula>NOT(ISERROR(SEARCH("Preencha",D58)))</formula>
    </cfRule>
    <cfRule type="cellIs" dxfId="898" priority="156" operator="equal">
      <formula>"Selecione uma opção:"</formula>
    </cfRule>
  </conditionalFormatting>
  <conditionalFormatting sqref="D58">
    <cfRule type="expression" dxfId="897" priority="157">
      <formula>$N$5="S"</formula>
    </cfRule>
  </conditionalFormatting>
  <conditionalFormatting sqref="F58">
    <cfRule type="expression" dxfId="896" priority="158">
      <formula>$N$5="S"</formula>
    </cfRule>
  </conditionalFormatting>
  <conditionalFormatting sqref="F58">
    <cfRule type="containsText" dxfId="895" priority="159" operator="containsText" text="Preencha">
      <formula>NOT(ISERROR(SEARCH("Preencha",F58)))</formula>
    </cfRule>
    <cfRule type="cellIs" dxfId="894" priority="160" operator="equal">
      <formula>"Selecione uma opção:"</formula>
    </cfRule>
  </conditionalFormatting>
  <conditionalFormatting sqref="G58">
    <cfRule type="expression" dxfId="893" priority="161">
      <formula>$N$5="S"</formula>
    </cfRule>
  </conditionalFormatting>
  <conditionalFormatting sqref="G58">
    <cfRule type="containsText" dxfId="892" priority="162" operator="containsText" text="Preencha">
      <formula>NOT(ISERROR(SEARCH("Preencha",G58)))</formula>
    </cfRule>
    <cfRule type="cellIs" dxfId="891" priority="163" operator="equal">
      <formula>"Selecione uma opção:"</formula>
    </cfRule>
  </conditionalFormatting>
  <conditionalFormatting sqref="K57 B57">
    <cfRule type="containsText" dxfId="890" priority="164" operator="containsText" text="Preencha">
      <formula>NOT(ISERROR(SEARCH("Preencha",B57)))</formula>
    </cfRule>
    <cfRule type="cellIs" dxfId="889" priority="165" operator="equal">
      <formula>"Selecione uma opção:"</formula>
    </cfRule>
  </conditionalFormatting>
  <conditionalFormatting sqref="A57:B57">
    <cfRule type="expression" dxfId="888" priority="166">
      <formula>$N$5="S"</formula>
    </cfRule>
  </conditionalFormatting>
  <conditionalFormatting sqref="D57">
    <cfRule type="containsText" dxfId="887" priority="167" operator="containsText" text="Preencha">
      <formula>NOT(ISERROR(SEARCH("Preencha",D57)))</formula>
    </cfRule>
    <cfRule type="cellIs" dxfId="886" priority="168" operator="equal">
      <formula>"Selecione uma opção:"</formula>
    </cfRule>
  </conditionalFormatting>
  <conditionalFormatting sqref="D57">
    <cfRule type="expression" dxfId="885" priority="169">
      <formula>$N$5="S"</formula>
    </cfRule>
  </conditionalFormatting>
  <conditionalFormatting sqref="F57">
    <cfRule type="expression" dxfId="884" priority="170">
      <formula>$N$5="S"</formula>
    </cfRule>
  </conditionalFormatting>
  <conditionalFormatting sqref="F57">
    <cfRule type="containsText" dxfId="883" priority="171" operator="containsText" text="Preencha">
      <formula>NOT(ISERROR(SEARCH("Preencha",F57)))</formula>
    </cfRule>
    <cfRule type="cellIs" dxfId="882" priority="172" operator="equal">
      <formula>"Selecione uma opção:"</formula>
    </cfRule>
  </conditionalFormatting>
  <conditionalFormatting sqref="G57">
    <cfRule type="expression" dxfId="881" priority="173">
      <formula>$N$5="S"</formula>
    </cfRule>
  </conditionalFormatting>
  <conditionalFormatting sqref="G57">
    <cfRule type="containsText" dxfId="880" priority="174" operator="containsText" text="Preencha">
      <formula>NOT(ISERROR(SEARCH("Preencha",G57)))</formula>
    </cfRule>
    <cfRule type="cellIs" dxfId="879" priority="175" operator="equal">
      <formula>"Selecione uma opção:"</formula>
    </cfRule>
  </conditionalFormatting>
  <conditionalFormatting sqref="E59">
    <cfRule type="expression" dxfId="878" priority="176">
      <formula>$N$5="S"</formula>
    </cfRule>
  </conditionalFormatting>
  <conditionalFormatting sqref="E59">
    <cfRule type="containsText" dxfId="877" priority="177" operator="containsText" text="Preencha">
      <formula>NOT(ISERROR(SEARCH("Preencha",E59)))</formula>
    </cfRule>
    <cfRule type="cellIs" dxfId="876" priority="178" operator="equal">
      <formula>"Selecione uma opção:"</formula>
    </cfRule>
  </conditionalFormatting>
  <conditionalFormatting sqref="E57:E58">
    <cfRule type="expression" dxfId="875" priority="179">
      <formula>$N$5="S"</formula>
    </cfRule>
  </conditionalFormatting>
  <conditionalFormatting sqref="E57:E58">
    <cfRule type="containsText" dxfId="874" priority="180" operator="containsText" text="Preencha">
      <formula>NOT(ISERROR(SEARCH("Preencha",E57)))</formula>
    </cfRule>
    <cfRule type="cellIs" dxfId="873" priority="181" operator="equal">
      <formula>"Selecione uma opção:"</formula>
    </cfRule>
  </conditionalFormatting>
  <conditionalFormatting sqref="K67:M67">
    <cfRule type="expression" dxfId="872" priority="182">
      <formula>$N$5="S"</formula>
    </cfRule>
  </conditionalFormatting>
  <conditionalFormatting sqref="B67 K67">
    <cfRule type="containsText" dxfId="871" priority="183" operator="containsText" text="Preencha">
      <formula>NOT(ISERROR(SEARCH("Preencha",B67)))</formula>
    </cfRule>
    <cfRule type="cellIs" dxfId="870" priority="184" operator="equal">
      <formula>"Selecione uma opção:"</formula>
    </cfRule>
  </conditionalFormatting>
  <conditionalFormatting sqref="D67">
    <cfRule type="containsText" dxfId="869" priority="185" operator="containsText" text="Preencha">
      <formula>NOT(ISERROR(SEARCH("Preencha",D67)))</formula>
    </cfRule>
    <cfRule type="cellIs" dxfId="868" priority="186" operator="equal">
      <formula>"Selecione uma opção:"</formula>
    </cfRule>
  </conditionalFormatting>
  <conditionalFormatting sqref="D67">
    <cfRule type="expression" dxfId="867" priority="187">
      <formula>$N$5="S"</formula>
    </cfRule>
  </conditionalFormatting>
  <conditionalFormatting sqref="F67">
    <cfRule type="expression" dxfId="866" priority="188">
      <formula>$N$5="S"</formula>
    </cfRule>
  </conditionalFormatting>
  <conditionalFormatting sqref="F67">
    <cfRule type="containsText" dxfId="865" priority="189" operator="containsText" text="Preencha">
      <formula>NOT(ISERROR(SEARCH("Preencha",F67)))</formula>
    </cfRule>
    <cfRule type="cellIs" dxfId="864" priority="190" operator="equal">
      <formula>"Selecione uma opção:"</formula>
    </cfRule>
  </conditionalFormatting>
  <conditionalFormatting sqref="G67">
    <cfRule type="expression" dxfId="863" priority="191">
      <formula>$N$5="S"</formula>
    </cfRule>
  </conditionalFormatting>
  <conditionalFormatting sqref="G67">
    <cfRule type="containsText" dxfId="862" priority="192" operator="containsText" text="Preencha">
      <formula>NOT(ISERROR(SEARCH("Preencha",G67)))</formula>
    </cfRule>
    <cfRule type="cellIs" dxfId="861" priority="193" operator="equal">
      <formula>"Selecione uma opção:"</formula>
    </cfRule>
  </conditionalFormatting>
  <conditionalFormatting sqref="K66:M66">
    <cfRule type="expression" dxfId="860" priority="194">
      <formula>$N$5="S"</formula>
    </cfRule>
  </conditionalFormatting>
  <conditionalFormatting sqref="B66 K66">
    <cfRule type="containsText" dxfId="859" priority="195" operator="containsText" text="Preencha">
      <formula>NOT(ISERROR(SEARCH("Preencha",B66)))</formula>
    </cfRule>
    <cfRule type="cellIs" dxfId="858" priority="196" operator="equal">
      <formula>"Selecione uma opção:"</formula>
    </cfRule>
  </conditionalFormatting>
  <conditionalFormatting sqref="D66">
    <cfRule type="containsText" dxfId="857" priority="197" operator="containsText" text="Preencha">
      <formula>NOT(ISERROR(SEARCH("Preencha",D66)))</formula>
    </cfRule>
    <cfRule type="cellIs" dxfId="856" priority="198" operator="equal">
      <formula>"Selecione uma opção:"</formula>
    </cfRule>
  </conditionalFormatting>
  <conditionalFormatting sqref="D66">
    <cfRule type="expression" dxfId="855" priority="199">
      <formula>$N$5="S"</formula>
    </cfRule>
  </conditionalFormatting>
  <conditionalFormatting sqref="F66">
    <cfRule type="expression" dxfId="854" priority="200">
      <formula>$N$5="S"</formula>
    </cfRule>
  </conditionalFormatting>
  <conditionalFormatting sqref="F66">
    <cfRule type="containsText" dxfId="853" priority="201" operator="containsText" text="Preencha">
      <formula>NOT(ISERROR(SEARCH("Preencha",F66)))</formula>
    </cfRule>
    <cfRule type="cellIs" dxfId="852" priority="202" operator="equal">
      <formula>"Selecione uma opção:"</formula>
    </cfRule>
  </conditionalFormatting>
  <conditionalFormatting sqref="G66">
    <cfRule type="expression" dxfId="851" priority="203">
      <formula>$N$5="S"</formula>
    </cfRule>
  </conditionalFormatting>
  <conditionalFormatting sqref="G66">
    <cfRule type="containsText" dxfId="850" priority="204" operator="containsText" text="Preencha">
      <formula>NOT(ISERROR(SEARCH("Preencha",G66)))</formula>
    </cfRule>
    <cfRule type="cellIs" dxfId="849" priority="205" operator="equal">
      <formula>"Selecione uma opção:"</formula>
    </cfRule>
  </conditionalFormatting>
  <conditionalFormatting sqref="E68">
    <cfRule type="expression" dxfId="848" priority="206">
      <formula>$N$5="S"</formula>
    </cfRule>
  </conditionalFormatting>
  <conditionalFormatting sqref="E68">
    <cfRule type="containsText" dxfId="847" priority="207" operator="containsText" text="Preencha">
      <formula>NOT(ISERROR(SEARCH("Preencha",E68)))</formula>
    </cfRule>
    <cfRule type="cellIs" dxfId="846" priority="208" operator="equal">
      <formula>"Selecione uma opção:"</formula>
    </cfRule>
  </conditionalFormatting>
  <conditionalFormatting sqref="E66:E67">
    <cfRule type="expression" dxfId="845" priority="209">
      <formula>$N$5="S"</formula>
    </cfRule>
  </conditionalFormatting>
  <conditionalFormatting sqref="E66:E67">
    <cfRule type="containsText" dxfId="844" priority="210" operator="containsText" text="Preencha">
      <formula>NOT(ISERROR(SEARCH("Preencha",E66)))</formula>
    </cfRule>
    <cfRule type="cellIs" dxfId="843" priority="211" operator="equal">
      <formula>"Selecione uma opção:"</formula>
    </cfRule>
  </conditionalFormatting>
  <conditionalFormatting sqref="B76 K76">
    <cfRule type="containsText" dxfId="842" priority="212" operator="containsText" text="Preencha">
      <formula>NOT(ISERROR(SEARCH("Preencha",B76)))</formula>
    </cfRule>
    <cfRule type="cellIs" dxfId="841" priority="213" operator="equal">
      <formula>"Selecione uma opção:"</formula>
    </cfRule>
  </conditionalFormatting>
  <conditionalFormatting sqref="D76">
    <cfRule type="containsText" dxfId="840" priority="214" operator="containsText" text="Preencha">
      <formula>NOT(ISERROR(SEARCH("Preencha",D76)))</formula>
    </cfRule>
    <cfRule type="cellIs" dxfId="839" priority="215" operator="equal">
      <formula>"Selecione uma opção:"</formula>
    </cfRule>
  </conditionalFormatting>
  <conditionalFormatting sqref="D76">
    <cfRule type="expression" dxfId="838" priority="216">
      <formula>$N$5="S"</formula>
    </cfRule>
  </conditionalFormatting>
  <conditionalFormatting sqref="F76">
    <cfRule type="expression" dxfId="837" priority="217">
      <formula>$N$5="S"</formula>
    </cfRule>
  </conditionalFormatting>
  <conditionalFormatting sqref="F76">
    <cfRule type="containsText" dxfId="836" priority="218" operator="containsText" text="Preencha">
      <formula>NOT(ISERROR(SEARCH("Preencha",F76)))</formula>
    </cfRule>
    <cfRule type="cellIs" dxfId="835" priority="219" operator="equal">
      <formula>"Selecione uma opção:"</formula>
    </cfRule>
  </conditionalFormatting>
  <conditionalFormatting sqref="G76">
    <cfRule type="expression" dxfId="834" priority="220">
      <formula>$N$5="S"</formula>
    </cfRule>
  </conditionalFormatting>
  <conditionalFormatting sqref="G76">
    <cfRule type="containsText" dxfId="833" priority="221" operator="containsText" text="Preencha">
      <formula>NOT(ISERROR(SEARCH("Preencha",G76)))</formula>
    </cfRule>
    <cfRule type="cellIs" dxfId="832" priority="222" operator="equal">
      <formula>"Selecione uma opção:"</formula>
    </cfRule>
  </conditionalFormatting>
  <conditionalFormatting sqref="B75 K75">
    <cfRule type="containsText" dxfId="831" priority="223" operator="containsText" text="Preencha">
      <formula>NOT(ISERROR(SEARCH("Preencha",B75)))</formula>
    </cfRule>
    <cfRule type="cellIs" dxfId="830" priority="224" operator="equal">
      <formula>"Selecione uma opção:"</formula>
    </cfRule>
  </conditionalFormatting>
  <conditionalFormatting sqref="D75">
    <cfRule type="containsText" dxfId="829" priority="225" operator="containsText" text="Preencha">
      <formula>NOT(ISERROR(SEARCH("Preencha",D75)))</formula>
    </cfRule>
    <cfRule type="cellIs" dxfId="828" priority="226" operator="equal">
      <formula>"Selecione uma opção:"</formula>
    </cfRule>
  </conditionalFormatting>
  <conditionalFormatting sqref="D75">
    <cfRule type="expression" dxfId="827" priority="227">
      <formula>$N$5="S"</formula>
    </cfRule>
  </conditionalFormatting>
  <conditionalFormatting sqref="F75">
    <cfRule type="expression" dxfId="826" priority="228">
      <formula>$N$5="S"</formula>
    </cfRule>
  </conditionalFormatting>
  <conditionalFormatting sqref="F75">
    <cfRule type="containsText" dxfId="825" priority="229" operator="containsText" text="Preencha">
      <formula>NOT(ISERROR(SEARCH("Preencha",F75)))</formula>
    </cfRule>
    <cfRule type="cellIs" dxfId="824" priority="230" operator="equal">
      <formula>"Selecione uma opção:"</formula>
    </cfRule>
  </conditionalFormatting>
  <conditionalFormatting sqref="G75">
    <cfRule type="expression" dxfId="823" priority="231">
      <formula>$N$5="S"</formula>
    </cfRule>
  </conditionalFormatting>
  <conditionalFormatting sqref="G75">
    <cfRule type="containsText" dxfId="822" priority="232" operator="containsText" text="Preencha">
      <formula>NOT(ISERROR(SEARCH("Preencha",G75)))</formula>
    </cfRule>
    <cfRule type="cellIs" dxfId="821" priority="233" operator="equal">
      <formula>"Selecione uma opção:"</formula>
    </cfRule>
  </conditionalFormatting>
  <conditionalFormatting sqref="E77">
    <cfRule type="expression" dxfId="820" priority="234">
      <formula>$N$5="S"</formula>
    </cfRule>
  </conditionalFormatting>
  <conditionalFormatting sqref="E77">
    <cfRule type="containsText" dxfId="819" priority="235" operator="containsText" text="Preencha">
      <formula>NOT(ISERROR(SEARCH("Preencha",E77)))</formula>
    </cfRule>
    <cfRule type="cellIs" dxfId="818" priority="236" operator="equal">
      <formula>"Selecione uma opção:"</formula>
    </cfRule>
  </conditionalFormatting>
  <conditionalFormatting sqref="E75:E76">
    <cfRule type="expression" dxfId="817" priority="237">
      <formula>$N$5="S"</formula>
    </cfRule>
  </conditionalFormatting>
  <conditionalFormatting sqref="E75:E76">
    <cfRule type="containsText" dxfId="816" priority="238" operator="containsText" text="Preencha">
      <formula>NOT(ISERROR(SEARCH("Preencha",E75)))</formula>
    </cfRule>
    <cfRule type="cellIs" dxfId="815" priority="239" operator="equal">
      <formula>"Selecione uma opção:"</formula>
    </cfRule>
  </conditionalFormatting>
  <conditionalFormatting sqref="K84:M84">
    <cfRule type="expression" dxfId="814" priority="240">
      <formula>$N$5="S"</formula>
    </cfRule>
  </conditionalFormatting>
  <conditionalFormatting sqref="K84 B84">
    <cfRule type="containsText" dxfId="813" priority="241" operator="containsText" text="Preencha">
      <formula>NOT(ISERROR(SEARCH("Preencha",B84)))</formula>
    </cfRule>
    <cfRule type="cellIs" dxfId="812" priority="242" operator="equal">
      <formula>"Selecione uma opção:"</formula>
    </cfRule>
  </conditionalFormatting>
  <conditionalFormatting sqref="D84">
    <cfRule type="containsText" dxfId="811" priority="243" operator="containsText" text="Preencha">
      <formula>NOT(ISERROR(SEARCH("Preencha",D84)))</formula>
    </cfRule>
    <cfRule type="cellIs" dxfId="810" priority="244" operator="equal">
      <formula>"Selecione uma opção:"</formula>
    </cfRule>
  </conditionalFormatting>
  <conditionalFormatting sqref="D84">
    <cfRule type="expression" dxfId="809" priority="245">
      <formula>$N$5="S"</formula>
    </cfRule>
  </conditionalFormatting>
  <conditionalFormatting sqref="F84">
    <cfRule type="expression" dxfId="808" priority="246">
      <formula>$N$5="S"</formula>
    </cfRule>
  </conditionalFormatting>
  <conditionalFormatting sqref="F84">
    <cfRule type="containsText" dxfId="807" priority="247" operator="containsText" text="Preencha">
      <formula>NOT(ISERROR(SEARCH("Preencha",F84)))</formula>
    </cfRule>
    <cfRule type="cellIs" dxfId="806" priority="248" operator="equal">
      <formula>"Selecione uma opção:"</formula>
    </cfRule>
  </conditionalFormatting>
  <conditionalFormatting sqref="G84">
    <cfRule type="expression" dxfId="805" priority="249">
      <formula>$N$5="S"</formula>
    </cfRule>
  </conditionalFormatting>
  <conditionalFormatting sqref="G84">
    <cfRule type="containsText" dxfId="804" priority="250" operator="containsText" text="Preencha">
      <formula>NOT(ISERROR(SEARCH("Preencha",G84)))</formula>
    </cfRule>
    <cfRule type="cellIs" dxfId="803" priority="251" operator="equal">
      <formula>"Selecione uma opção:"</formula>
    </cfRule>
  </conditionalFormatting>
  <conditionalFormatting sqref="K85:M85">
    <cfRule type="expression" dxfId="802" priority="252">
      <formula>$N$5="S"</formula>
    </cfRule>
  </conditionalFormatting>
  <conditionalFormatting sqref="K85 B85">
    <cfRule type="containsText" dxfId="801" priority="253" operator="containsText" text="Preencha">
      <formula>NOT(ISERROR(SEARCH("Preencha",B85)))</formula>
    </cfRule>
    <cfRule type="cellIs" dxfId="800" priority="254" operator="equal">
      <formula>"Selecione uma opção:"</formula>
    </cfRule>
  </conditionalFormatting>
  <conditionalFormatting sqref="D85">
    <cfRule type="containsText" dxfId="799" priority="255" operator="containsText" text="Preencha">
      <formula>NOT(ISERROR(SEARCH("Preencha",D85)))</formula>
    </cfRule>
    <cfRule type="cellIs" dxfId="798" priority="256" operator="equal">
      <formula>"Selecione uma opção:"</formula>
    </cfRule>
  </conditionalFormatting>
  <conditionalFormatting sqref="D85">
    <cfRule type="expression" dxfId="797" priority="257">
      <formula>$N$5="S"</formula>
    </cfRule>
  </conditionalFormatting>
  <conditionalFormatting sqref="F85">
    <cfRule type="expression" dxfId="796" priority="258">
      <formula>$N$5="S"</formula>
    </cfRule>
  </conditionalFormatting>
  <conditionalFormatting sqref="F85">
    <cfRule type="containsText" dxfId="795" priority="259" operator="containsText" text="Preencha">
      <formula>NOT(ISERROR(SEARCH("Preencha",F85)))</formula>
    </cfRule>
    <cfRule type="cellIs" dxfId="794" priority="260" operator="equal">
      <formula>"Selecione uma opção:"</formula>
    </cfRule>
  </conditionalFormatting>
  <conditionalFormatting sqref="G85">
    <cfRule type="expression" dxfId="793" priority="261">
      <formula>$N$5="S"</formula>
    </cfRule>
  </conditionalFormatting>
  <conditionalFormatting sqref="G85">
    <cfRule type="containsText" dxfId="792" priority="262" operator="containsText" text="Preencha">
      <formula>NOT(ISERROR(SEARCH("Preencha",G85)))</formula>
    </cfRule>
    <cfRule type="cellIs" dxfId="791" priority="263" operator="equal">
      <formula>"Selecione uma opção:"</formula>
    </cfRule>
  </conditionalFormatting>
  <conditionalFormatting sqref="E84:E85">
    <cfRule type="expression" dxfId="790" priority="264">
      <formula>$N$5="S"</formula>
    </cfRule>
  </conditionalFormatting>
  <conditionalFormatting sqref="E84:E85">
    <cfRule type="containsText" dxfId="789" priority="265" operator="containsText" text="Preencha">
      <formula>NOT(ISERROR(SEARCH("Preencha",E84)))</formula>
    </cfRule>
    <cfRule type="cellIs" dxfId="788" priority="266" operator="equal">
      <formula>"Selecione uma opção:"</formula>
    </cfRule>
  </conditionalFormatting>
  <conditionalFormatting sqref="E86">
    <cfRule type="expression" dxfId="787" priority="267">
      <formula>$N$5="S"</formula>
    </cfRule>
  </conditionalFormatting>
  <conditionalFormatting sqref="E86">
    <cfRule type="containsText" dxfId="786" priority="268" operator="containsText" text="Preencha">
      <formula>NOT(ISERROR(SEARCH("Preencha",E86)))</formula>
    </cfRule>
    <cfRule type="cellIs" dxfId="785" priority="269" operator="equal">
      <formula>"Selecione uma opção:"</formula>
    </cfRule>
  </conditionalFormatting>
  <conditionalFormatting sqref="B95 K95">
    <cfRule type="containsText" dxfId="784" priority="270" operator="containsText" text="Preencha">
      <formula>NOT(ISERROR(SEARCH("Preencha",B95)))</formula>
    </cfRule>
    <cfRule type="cellIs" dxfId="783" priority="271" operator="equal">
      <formula>"Selecione uma opção:"</formula>
    </cfRule>
  </conditionalFormatting>
  <conditionalFormatting sqref="D95">
    <cfRule type="containsText" dxfId="782" priority="272" operator="containsText" text="Preencha">
      <formula>NOT(ISERROR(SEARCH("Preencha",D95)))</formula>
    </cfRule>
    <cfRule type="cellIs" dxfId="781" priority="273" operator="equal">
      <formula>"Selecione uma opção:"</formula>
    </cfRule>
  </conditionalFormatting>
  <conditionalFormatting sqref="D95">
    <cfRule type="expression" dxfId="780" priority="274">
      <formula>$N$5="S"</formula>
    </cfRule>
  </conditionalFormatting>
  <conditionalFormatting sqref="F95">
    <cfRule type="expression" dxfId="779" priority="275">
      <formula>$N$5="S"</formula>
    </cfRule>
  </conditionalFormatting>
  <conditionalFormatting sqref="F95">
    <cfRule type="containsText" dxfId="778" priority="276" operator="containsText" text="Preencha">
      <formula>NOT(ISERROR(SEARCH("Preencha",F95)))</formula>
    </cfRule>
    <cfRule type="cellIs" dxfId="777" priority="277" operator="equal">
      <formula>"Selecione uma opção:"</formula>
    </cfRule>
  </conditionalFormatting>
  <conditionalFormatting sqref="G95">
    <cfRule type="expression" dxfId="776" priority="278">
      <formula>$N$5="S"</formula>
    </cfRule>
  </conditionalFormatting>
  <conditionalFormatting sqref="G95">
    <cfRule type="containsText" dxfId="775" priority="279" operator="containsText" text="Preencha">
      <formula>NOT(ISERROR(SEARCH("Preencha",G95)))</formula>
    </cfRule>
    <cfRule type="cellIs" dxfId="774" priority="280" operator="equal">
      <formula>"Selecione uma opção:"</formula>
    </cfRule>
  </conditionalFormatting>
  <conditionalFormatting sqref="B94 K94">
    <cfRule type="containsText" dxfId="773" priority="281" operator="containsText" text="Preencha">
      <formula>NOT(ISERROR(SEARCH("Preencha",B94)))</formula>
    </cfRule>
    <cfRule type="cellIs" dxfId="772" priority="282" operator="equal">
      <formula>"Selecione uma opção:"</formula>
    </cfRule>
  </conditionalFormatting>
  <conditionalFormatting sqref="D94">
    <cfRule type="containsText" dxfId="771" priority="283" operator="containsText" text="Preencha">
      <formula>NOT(ISERROR(SEARCH("Preencha",D94)))</formula>
    </cfRule>
    <cfRule type="cellIs" dxfId="770" priority="284" operator="equal">
      <formula>"Selecione uma opção:"</formula>
    </cfRule>
  </conditionalFormatting>
  <conditionalFormatting sqref="D94">
    <cfRule type="expression" dxfId="769" priority="285">
      <formula>$N$5="S"</formula>
    </cfRule>
  </conditionalFormatting>
  <conditionalFormatting sqref="F94">
    <cfRule type="expression" dxfId="768" priority="286">
      <formula>$N$5="S"</formula>
    </cfRule>
  </conditionalFormatting>
  <conditionalFormatting sqref="F94">
    <cfRule type="containsText" dxfId="767" priority="287" operator="containsText" text="Preencha">
      <formula>NOT(ISERROR(SEARCH("Preencha",F94)))</formula>
    </cfRule>
    <cfRule type="cellIs" dxfId="766" priority="288" operator="equal">
      <formula>"Selecione uma opção:"</formula>
    </cfRule>
  </conditionalFormatting>
  <conditionalFormatting sqref="G94">
    <cfRule type="expression" dxfId="765" priority="289">
      <formula>$N$5="S"</formula>
    </cfRule>
  </conditionalFormatting>
  <conditionalFormatting sqref="G94">
    <cfRule type="containsText" dxfId="764" priority="290" operator="containsText" text="Preencha">
      <formula>NOT(ISERROR(SEARCH("Preencha",G94)))</formula>
    </cfRule>
    <cfRule type="cellIs" dxfId="763" priority="291" operator="equal">
      <formula>"Selecione uma opção:"</formula>
    </cfRule>
  </conditionalFormatting>
  <conditionalFormatting sqref="B93 K93">
    <cfRule type="containsText" dxfId="762" priority="292" operator="containsText" text="Preencha">
      <formula>NOT(ISERROR(SEARCH("Preencha",B93)))</formula>
    </cfRule>
    <cfRule type="cellIs" dxfId="761" priority="293" operator="equal">
      <formula>"Selecione uma opção:"</formula>
    </cfRule>
  </conditionalFormatting>
  <conditionalFormatting sqref="D93">
    <cfRule type="containsText" dxfId="760" priority="294" operator="containsText" text="Preencha">
      <formula>NOT(ISERROR(SEARCH("Preencha",D93)))</formula>
    </cfRule>
    <cfRule type="cellIs" dxfId="759" priority="295" operator="equal">
      <formula>"Selecione uma opção:"</formula>
    </cfRule>
  </conditionalFormatting>
  <conditionalFormatting sqref="D93">
    <cfRule type="expression" dxfId="758" priority="296">
      <formula>$N$5="S"</formula>
    </cfRule>
  </conditionalFormatting>
  <conditionalFormatting sqref="F93">
    <cfRule type="expression" dxfId="757" priority="297">
      <formula>$N$5="S"</formula>
    </cfRule>
  </conditionalFormatting>
  <conditionalFormatting sqref="F93">
    <cfRule type="containsText" dxfId="756" priority="298" operator="containsText" text="Preencha">
      <formula>NOT(ISERROR(SEARCH("Preencha",F93)))</formula>
    </cfRule>
    <cfRule type="cellIs" dxfId="755" priority="299" operator="equal">
      <formula>"Selecione uma opção:"</formula>
    </cfRule>
  </conditionalFormatting>
  <conditionalFormatting sqref="G93">
    <cfRule type="expression" dxfId="754" priority="300">
      <formula>$N$5="S"</formula>
    </cfRule>
  </conditionalFormatting>
  <conditionalFormatting sqref="G93">
    <cfRule type="containsText" dxfId="753" priority="301" operator="containsText" text="Preencha">
      <formula>NOT(ISERROR(SEARCH("Preencha",G93)))</formula>
    </cfRule>
    <cfRule type="cellIs" dxfId="752" priority="302" operator="equal">
      <formula>"Selecione uma opção:"</formula>
    </cfRule>
  </conditionalFormatting>
  <conditionalFormatting sqref="E92">
    <cfRule type="expression" dxfId="751" priority="303">
      <formula>$N$5="S"</formula>
    </cfRule>
  </conditionalFormatting>
  <conditionalFormatting sqref="E92">
    <cfRule type="containsText" dxfId="750" priority="304" operator="containsText" text="Preencha">
      <formula>NOT(ISERROR(SEARCH("Preencha",E92)))</formula>
    </cfRule>
    <cfRule type="cellIs" dxfId="749" priority="305" operator="equal">
      <formula>"Selecione uma opção:"</formula>
    </cfRule>
  </conditionalFormatting>
  <conditionalFormatting sqref="F102:G102">
    <cfRule type="containsText" dxfId="748" priority="306" operator="containsText" text="Preencha">
      <formula>NOT(ISERROR(SEARCH("Preencha",F102)))</formula>
    </cfRule>
    <cfRule type="cellIs" dxfId="747" priority="307" operator="equal">
      <formula>"Selecione uma opção:"</formula>
    </cfRule>
  </conditionalFormatting>
  <conditionalFormatting sqref="F103:G103">
    <cfRule type="containsText" dxfId="746" priority="308" operator="containsText" text="Preencha">
      <formula>NOT(ISERROR(SEARCH("Preencha",F103)))</formula>
    </cfRule>
    <cfRule type="cellIs" dxfId="745" priority="309" operator="equal">
      <formula>"Selecione uma opção:"</formula>
    </cfRule>
  </conditionalFormatting>
  <conditionalFormatting sqref="F103:G103">
    <cfRule type="expression" dxfId="744" priority="310">
      <formula>$N$5="S"</formula>
    </cfRule>
  </conditionalFormatting>
  <conditionalFormatting sqref="K103 B103">
    <cfRule type="containsText" dxfId="743" priority="311" operator="containsText" text="Preencha">
      <formula>NOT(ISERROR(SEARCH("Preencha",B103)))</formula>
    </cfRule>
    <cfRule type="cellIs" dxfId="742" priority="312" operator="equal">
      <formula>"Selecione uma opção:"</formula>
    </cfRule>
  </conditionalFormatting>
  <conditionalFormatting sqref="D103">
    <cfRule type="containsText" dxfId="741" priority="313" operator="containsText" text="Preencha">
      <formula>NOT(ISERROR(SEARCH("Preencha",D103)))</formula>
    </cfRule>
    <cfRule type="cellIs" dxfId="740" priority="314" operator="equal">
      <formula>"Selecione uma opção:"</formula>
    </cfRule>
  </conditionalFormatting>
  <conditionalFormatting sqref="D103">
    <cfRule type="expression" dxfId="739" priority="315">
      <formula>$N$5="S"</formula>
    </cfRule>
  </conditionalFormatting>
  <conditionalFormatting sqref="F102:G102">
    <cfRule type="expression" dxfId="738" priority="316">
      <formula>$N$5="S"</formula>
    </cfRule>
  </conditionalFormatting>
  <conditionalFormatting sqref="K102 B102">
    <cfRule type="containsText" dxfId="737" priority="317" operator="containsText" text="Preencha">
      <formula>NOT(ISERROR(SEARCH("Preencha",B102)))</formula>
    </cfRule>
    <cfRule type="cellIs" dxfId="736" priority="318" operator="equal">
      <formula>"Selecione uma opção:"</formula>
    </cfRule>
  </conditionalFormatting>
  <conditionalFormatting sqref="D102">
    <cfRule type="containsText" dxfId="735" priority="319" operator="containsText" text="Preencha">
      <formula>NOT(ISERROR(SEARCH("Preencha",D102)))</formula>
    </cfRule>
    <cfRule type="cellIs" dxfId="734" priority="320" operator="equal">
      <formula>"Selecione uma opção:"</formula>
    </cfRule>
  </conditionalFormatting>
  <conditionalFormatting sqref="D102">
    <cfRule type="expression" dxfId="733" priority="321">
      <formula>$N$5="S"</formula>
    </cfRule>
  </conditionalFormatting>
  <conditionalFormatting sqref="E102:E103">
    <cfRule type="expression" dxfId="732" priority="322">
      <formula>$N$5="S"</formula>
    </cfRule>
  </conditionalFormatting>
  <conditionalFormatting sqref="E102:E103">
    <cfRule type="containsText" dxfId="731" priority="323" operator="containsText" text="Preencha">
      <formula>NOT(ISERROR(SEARCH("Preencha",E102)))</formula>
    </cfRule>
    <cfRule type="cellIs" dxfId="730" priority="324" operator="equal">
      <formula>"Selecione uma opção:"</formula>
    </cfRule>
  </conditionalFormatting>
  <conditionalFormatting sqref="E104">
    <cfRule type="expression" dxfId="729" priority="325">
      <formula>$N$5="S"</formula>
    </cfRule>
  </conditionalFormatting>
  <conditionalFormatting sqref="E104">
    <cfRule type="containsText" dxfId="728" priority="326" operator="containsText" text="Preencha">
      <formula>NOT(ISERROR(SEARCH("Preencha",E104)))</formula>
    </cfRule>
    <cfRule type="cellIs" dxfId="727" priority="327" operator="equal">
      <formula>"Selecione uma opção:"</formula>
    </cfRule>
  </conditionalFormatting>
  <conditionalFormatting sqref="C38 C47:C50 C56:C59 C65:C68 C74:C77 C83:C86 C92:C95 C101:C104">
    <cfRule type="expression" dxfId="726" priority="328">
      <formula>#REF!&lt;&gt;""</formula>
    </cfRule>
  </conditionalFormatting>
  <conditionalFormatting sqref="C38 C47:C50 C56:C59 C65:C68 C74:C77 C83:C86 C92:C95 C101:C104">
    <cfRule type="expression" dxfId="725" priority="329">
      <formula>XFC38=1</formula>
    </cfRule>
  </conditionalFormatting>
  <conditionalFormatting sqref="J42:J44">
    <cfRule type="expression" dxfId="724" priority="330">
      <formula>$B42&gt;$B$15</formula>
    </cfRule>
  </conditionalFormatting>
  <conditionalFormatting sqref="K41:M41 E39:E41 G41 A41:B41 I41">
    <cfRule type="expression" dxfId="723" priority="331">
      <formula>$N$5="S"</formula>
    </cfRule>
  </conditionalFormatting>
  <conditionalFormatting sqref="E41 K41 B41">
    <cfRule type="containsText" dxfId="722" priority="332" operator="containsText" text="Preencha">
      <formula>NOT(ISERROR(SEARCH("Preencha",B41)))</formula>
    </cfRule>
    <cfRule type="cellIs" dxfId="721" priority="333" operator="equal">
      <formula>"Selecione uma opção:"</formula>
    </cfRule>
  </conditionalFormatting>
  <conditionalFormatting sqref="F41">
    <cfRule type="expression" dxfId="720" priority="334">
      <formula>$N$5="S"</formula>
    </cfRule>
  </conditionalFormatting>
  <conditionalFormatting sqref="F41">
    <cfRule type="containsText" dxfId="719" priority="335" operator="containsText" text="Preencha">
      <formula>NOT(ISERROR(SEARCH("Preencha",F41)))</formula>
    </cfRule>
    <cfRule type="cellIs" dxfId="718" priority="336" operator="equal">
      <formula>"Selecione uma opção:"</formula>
    </cfRule>
  </conditionalFormatting>
  <conditionalFormatting sqref="G41">
    <cfRule type="containsText" dxfId="717" priority="337" operator="containsText" text="Preencha">
      <formula>NOT(ISERROR(SEARCH("Preencha",G41)))</formula>
    </cfRule>
    <cfRule type="cellIs" dxfId="716" priority="338" operator="equal">
      <formula>"Selecione uma opção:"</formula>
    </cfRule>
  </conditionalFormatting>
  <conditionalFormatting sqref="I41">
    <cfRule type="containsText" dxfId="715" priority="339" operator="containsText" text="Preencha">
      <formula>NOT(ISERROR(SEARCH("Preencha",I41)))</formula>
    </cfRule>
    <cfRule type="cellIs" dxfId="714" priority="340" operator="equal">
      <formula>"Selecione uma opção:"</formula>
    </cfRule>
  </conditionalFormatting>
  <conditionalFormatting sqref="K39:M40">
    <cfRule type="expression" dxfId="713" priority="341">
      <formula>$N$5="S"</formula>
    </cfRule>
  </conditionalFormatting>
  <conditionalFormatting sqref="K39:K40 B39:B40 E39:E40">
    <cfRule type="containsText" dxfId="712" priority="342" operator="containsText" text="Preencha">
      <formula>NOT(ISERROR(SEARCH("Preencha",B39)))</formula>
    </cfRule>
    <cfRule type="cellIs" dxfId="711" priority="343" operator="equal">
      <formula>"Selecione uma opção:"</formula>
    </cfRule>
  </conditionalFormatting>
  <conditionalFormatting sqref="A39:B40">
    <cfRule type="expression" dxfId="710" priority="344">
      <formula>$N$5="S"</formula>
    </cfRule>
  </conditionalFormatting>
  <conditionalFormatting sqref="F39:F40">
    <cfRule type="expression" dxfId="709" priority="345">
      <formula>$N$5="S"</formula>
    </cfRule>
  </conditionalFormatting>
  <conditionalFormatting sqref="F39:F40">
    <cfRule type="containsText" dxfId="708" priority="346" operator="containsText" text="Preencha">
      <formula>NOT(ISERROR(SEARCH("Preencha",F39)))</formula>
    </cfRule>
    <cfRule type="cellIs" dxfId="707" priority="347" operator="equal">
      <formula>"Selecione uma opção:"</formula>
    </cfRule>
  </conditionalFormatting>
  <conditionalFormatting sqref="G39:G40">
    <cfRule type="expression" dxfId="706" priority="348">
      <formula>$N$5="S"</formula>
    </cfRule>
  </conditionalFormatting>
  <conditionalFormatting sqref="G39:G40">
    <cfRule type="containsText" dxfId="705" priority="349" operator="containsText" text="Preencha">
      <formula>NOT(ISERROR(SEARCH("Preencha",G39)))</formula>
    </cfRule>
    <cfRule type="cellIs" dxfId="704" priority="350" operator="equal">
      <formula>"Selecione uma opção:"</formula>
    </cfRule>
  </conditionalFormatting>
  <conditionalFormatting sqref="I39:I40">
    <cfRule type="expression" dxfId="703" priority="351">
      <formula>$N$5="S"</formula>
    </cfRule>
  </conditionalFormatting>
  <conditionalFormatting sqref="I39:I40">
    <cfRule type="containsText" dxfId="702" priority="352" operator="containsText" text="Preencha">
      <formula>NOT(ISERROR(SEARCH("Preencha",I39)))</formula>
    </cfRule>
    <cfRule type="cellIs" dxfId="701" priority="353" operator="equal">
      <formula>"Selecione uma opção:"</formula>
    </cfRule>
  </conditionalFormatting>
  <conditionalFormatting sqref="J39:J41">
    <cfRule type="expression" dxfId="700" priority="354">
      <formula>$B39&gt;$B$15</formula>
    </cfRule>
  </conditionalFormatting>
  <conditionalFormatting sqref="K30">
    <cfRule type="containsText" dxfId="699" priority="355" operator="containsText" text="Preencha">
      <formula>NOT(ISERROR(SEARCH("Preencha",K30)))</formula>
    </cfRule>
    <cfRule type="cellIs" dxfId="698" priority="356" operator="equal">
      <formula>"Selecione uma opção:"</formula>
    </cfRule>
  </conditionalFormatting>
  <conditionalFormatting sqref="B30">
    <cfRule type="containsText" dxfId="697" priority="357" operator="containsText" text="Preencha">
      <formula>NOT(ISERROR(SEARCH("Preencha",B30)))</formula>
    </cfRule>
    <cfRule type="cellIs" dxfId="696" priority="358" operator="equal">
      <formula>"Selecione uma opção:"</formula>
    </cfRule>
  </conditionalFormatting>
  <conditionalFormatting sqref="B30">
    <cfRule type="expression" dxfId="695" priority="359">
      <formula>#REF!="Selecione uma opção:"</formula>
    </cfRule>
    <cfRule type="expression" dxfId="694" priority="360">
      <formula>#REF!="  Não reembolsável"</formula>
    </cfRule>
  </conditionalFormatting>
  <conditionalFormatting sqref="F30:G30">
    <cfRule type="expression" dxfId="693" priority="361">
      <formula>$B30&gt;$B$15</formula>
    </cfRule>
  </conditionalFormatting>
  <conditionalFormatting sqref="J30">
    <cfRule type="expression" dxfId="692" priority="362">
      <formula>$B30&gt;$B$15</formula>
    </cfRule>
  </conditionalFormatting>
  <conditionalFormatting sqref="H30">
    <cfRule type="expression" dxfId="691" priority="363">
      <formula>$B30&gt;$B$15</formula>
    </cfRule>
  </conditionalFormatting>
  <conditionalFormatting sqref="D30">
    <cfRule type="expression" dxfId="690" priority="364">
      <formula>$B30&gt;$B$15</formula>
    </cfRule>
  </conditionalFormatting>
  <conditionalFormatting sqref="E30">
    <cfRule type="expression" dxfId="689" priority="365">
      <formula>$B30&gt;$B$15</formula>
    </cfRule>
  </conditionalFormatting>
  <conditionalFormatting sqref="K30">
    <cfRule type="expression" dxfId="688" priority="366">
      <formula>$N$5="S"</formula>
    </cfRule>
  </conditionalFormatting>
  <conditionalFormatting sqref="A45:B45 E45 G45 K45:M45 I45">
    <cfRule type="expression" dxfId="687" priority="367">
      <formula>$N$5="S"</formula>
    </cfRule>
  </conditionalFormatting>
  <conditionalFormatting sqref="B45 K45 E45">
    <cfRule type="containsText" dxfId="686" priority="368" operator="containsText" text="Preencha">
      <formula>NOT(ISERROR(SEARCH("Preencha",B45)))</formula>
    </cfRule>
    <cfRule type="cellIs" dxfId="685" priority="369" operator="equal">
      <formula>"Selecione uma opção:"</formula>
    </cfRule>
  </conditionalFormatting>
  <conditionalFormatting sqref="F45">
    <cfRule type="expression" dxfId="684" priority="370">
      <formula>$N$5="S"</formula>
    </cfRule>
  </conditionalFormatting>
  <conditionalFormatting sqref="F45">
    <cfRule type="containsText" dxfId="683" priority="371" operator="containsText" text="Preencha">
      <formula>NOT(ISERROR(SEARCH("Preencha",F45)))</formula>
    </cfRule>
    <cfRule type="cellIs" dxfId="682" priority="372" operator="equal">
      <formula>"Selecione uma opção:"</formula>
    </cfRule>
  </conditionalFormatting>
  <conditionalFormatting sqref="G45">
    <cfRule type="containsText" dxfId="681" priority="373" operator="containsText" text="Preencha">
      <formula>NOT(ISERROR(SEARCH("Preencha",G45)))</formula>
    </cfRule>
    <cfRule type="cellIs" dxfId="680" priority="374" operator="equal">
      <formula>"Selecione uma opção:"</formula>
    </cfRule>
  </conditionalFormatting>
  <conditionalFormatting sqref="I45">
    <cfRule type="containsText" dxfId="679" priority="375" operator="containsText" text="Preencha">
      <formula>NOT(ISERROR(SEARCH("Preencha",I45)))</formula>
    </cfRule>
    <cfRule type="cellIs" dxfId="678" priority="376" operator="equal">
      <formula>"Selecione uma opção:"</formula>
    </cfRule>
  </conditionalFormatting>
  <conditionalFormatting sqref="J45">
    <cfRule type="expression" dxfId="677" priority="377">
      <formula>$B45&gt;$B$15</formula>
    </cfRule>
  </conditionalFormatting>
  <conditionalFormatting sqref="K53:M53 E51:E53 G53 A53:B53 A55:B55 K55:M55">
    <cfRule type="expression" dxfId="676" priority="378">
      <formula>$N$5="S"</formula>
    </cfRule>
  </conditionalFormatting>
  <conditionalFormatting sqref="E53 K53 B53 B55 K55">
    <cfRule type="containsText" dxfId="675" priority="379" operator="containsText" text="Preencha">
      <formula>NOT(ISERROR(SEARCH("Preencha",B53)))</formula>
    </cfRule>
    <cfRule type="cellIs" dxfId="674" priority="380" operator="equal">
      <formula>"Selecione uma opção:"</formula>
    </cfRule>
  </conditionalFormatting>
  <conditionalFormatting sqref="F53">
    <cfRule type="expression" dxfId="673" priority="381">
      <formula>$N$5="S"</formula>
    </cfRule>
  </conditionalFormatting>
  <conditionalFormatting sqref="F53">
    <cfRule type="containsText" dxfId="672" priority="382" operator="containsText" text="Preencha">
      <formula>NOT(ISERROR(SEARCH("Preencha",F53)))</formula>
    </cfRule>
    <cfRule type="cellIs" dxfId="671" priority="383" operator="equal">
      <formula>"Selecione uma opção:"</formula>
    </cfRule>
  </conditionalFormatting>
  <conditionalFormatting sqref="G53">
    <cfRule type="containsText" dxfId="670" priority="384" operator="containsText" text="Preencha">
      <formula>NOT(ISERROR(SEARCH("Preencha",G53)))</formula>
    </cfRule>
    <cfRule type="cellIs" dxfId="669" priority="385" operator="equal">
      <formula>"Selecione uma opção:"</formula>
    </cfRule>
  </conditionalFormatting>
  <conditionalFormatting sqref="K51:M52">
    <cfRule type="expression" dxfId="668" priority="386">
      <formula>$N$5="S"</formula>
    </cfRule>
  </conditionalFormatting>
  <conditionalFormatting sqref="K51:K52 B51:B52 E51:E52">
    <cfRule type="containsText" dxfId="667" priority="387" operator="containsText" text="Preencha">
      <formula>NOT(ISERROR(SEARCH("Preencha",B51)))</formula>
    </cfRule>
    <cfRule type="cellIs" dxfId="666" priority="388" operator="equal">
      <formula>"Selecione uma opção:"</formula>
    </cfRule>
  </conditionalFormatting>
  <conditionalFormatting sqref="A51:B52">
    <cfRule type="expression" dxfId="665" priority="389">
      <formula>$N$5="S"</formula>
    </cfRule>
  </conditionalFormatting>
  <conditionalFormatting sqref="F51:F52">
    <cfRule type="expression" dxfId="664" priority="390">
      <formula>$N$5="S"</formula>
    </cfRule>
  </conditionalFormatting>
  <conditionalFormatting sqref="F51:F52">
    <cfRule type="containsText" dxfId="663" priority="391" operator="containsText" text="Preencha">
      <formula>NOT(ISERROR(SEARCH("Preencha",F51)))</formula>
    </cfRule>
    <cfRule type="cellIs" dxfId="662" priority="392" operator="equal">
      <formula>"Selecione uma opção:"</formula>
    </cfRule>
  </conditionalFormatting>
  <conditionalFormatting sqref="G51:G52">
    <cfRule type="expression" dxfId="661" priority="393">
      <formula>$N$5="S"</formula>
    </cfRule>
  </conditionalFormatting>
  <conditionalFormatting sqref="G51:G52">
    <cfRule type="containsText" dxfId="660" priority="394" operator="containsText" text="Preencha">
      <formula>NOT(ISERROR(SEARCH("Preencha",G51)))</formula>
    </cfRule>
    <cfRule type="cellIs" dxfId="659" priority="395" operator="equal">
      <formula>"Selecione uma opção:"</formula>
    </cfRule>
  </conditionalFormatting>
  <conditionalFormatting sqref="J51:J53">
    <cfRule type="expression" dxfId="658" priority="396">
      <formula>$B51&gt;$B$15</formula>
    </cfRule>
  </conditionalFormatting>
  <conditionalFormatting sqref="A54:B54 E54 G54 K54:M54">
    <cfRule type="expression" dxfId="657" priority="397">
      <formula>$N$5="S"</formula>
    </cfRule>
  </conditionalFormatting>
  <conditionalFormatting sqref="B54 K54 E54">
    <cfRule type="containsText" dxfId="656" priority="398" operator="containsText" text="Preencha">
      <formula>NOT(ISERROR(SEARCH("Preencha",B54)))</formula>
    </cfRule>
    <cfRule type="cellIs" dxfId="655" priority="399" operator="equal">
      <formula>"Selecione uma opção:"</formula>
    </cfRule>
  </conditionalFormatting>
  <conditionalFormatting sqref="F54">
    <cfRule type="expression" dxfId="654" priority="400">
      <formula>$N$5="S"</formula>
    </cfRule>
  </conditionalFormatting>
  <conditionalFormatting sqref="F54">
    <cfRule type="containsText" dxfId="653" priority="401" operator="containsText" text="Preencha">
      <formula>NOT(ISERROR(SEARCH("Preencha",F54)))</formula>
    </cfRule>
    <cfRule type="cellIs" dxfId="652" priority="402" operator="equal">
      <formula>"Selecione uma opção:"</formula>
    </cfRule>
  </conditionalFormatting>
  <conditionalFormatting sqref="G54">
    <cfRule type="containsText" dxfId="651" priority="403" operator="containsText" text="Preencha">
      <formula>NOT(ISERROR(SEARCH("Preencha",G54)))</formula>
    </cfRule>
    <cfRule type="cellIs" dxfId="650" priority="404" operator="equal">
      <formula>"Selecione uma opção:"</formula>
    </cfRule>
  </conditionalFormatting>
  <conditionalFormatting sqref="J54">
    <cfRule type="expression" dxfId="649" priority="405">
      <formula>$B54&gt;$B$15</formula>
    </cfRule>
  </conditionalFormatting>
  <conditionalFormatting sqref="K62:M62 E60:E62 G62 A62:B62 A64:B64 K64:M64">
    <cfRule type="expression" dxfId="648" priority="406">
      <formula>$N$5="S"</formula>
    </cfRule>
  </conditionalFormatting>
  <conditionalFormatting sqref="E62 K62 B62 B64 K64">
    <cfRule type="containsText" dxfId="647" priority="407" operator="containsText" text="Preencha">
      <formula>NOT(ISERROR(SEARCH("Preencha",B62)))</formula>
    </cfRule>
    <cfRule type="cellIs" dxfId="646" priority="408" operator="equal">
      <formula>"Selecione uma opção:"</formula>
    </cfRule>
  </conditionalFormatting>
  <conditionalFormatting sqref="F62">
    <cfRule type="expression" dxfId="645" priority="409">
      <formula>$N$5="S"</formula>
    </cfRule>
  </conditionalFormatting>
  <conditionalFormatting sqref="F62">
    <cfRule type="containsText" dxfId="644" priority="410" operator="containsText" text="Preencha">
      <formula>NOT(ISERROR(SEARCH("Preencha",F62)))</formula>
    </cfRule>
    <cfRule type="cellIs" dxfId="643" priority="411" operator="equal">
      <formula>"Selecione uma opção:"</formula>
    </cfRule>
  </conditionalFormatting>
  <conditionalFormatting sqref="G62">
    <cfRule type="containsText" dxfId="642" priority="412" operator="containsText" text="Preencha">
      <formula>NOT(ISERROR(SEARCH("Preencha",G62)))</formula>
    </cfRule>
    <cfRule type="cellIs" dxfId="641" priority="413" operator="equal">
      <formula>"Selecione uma opção:"</formula>
    </cfRule>
  </conditionalFormatting>
  <conditionalFormatting sqref="K60:M61">
    <cfRule type="expression" dxfId="640" priority="414">
      <formula>$N$5="S"</formula>
    </cfRule>
  </conditionalFormatting>
  <conditionalFormatting sqref="K60:K61 B60:B61 E60:E61">
    <cfRule type="containsText" dxfId="639" priority="415" operator="containsText" text="Preencha">
      <formula>NOT(ISERROR(SEARCH("Preencha",B60)))</formula>
    </cfRule>
    <cfRule type="cellIs" dxfId="638" priority="416" operator="equal">
      <formula>"Selecione uma opção:"</formula>
    </cfRule>
  </conditionalFormatting>
  <conditionalFormatting sqref="A60:B61">
    <cfRule type="expression" dxfId="637" priority="417">
      <formula>$N$5="S"</formula>
    </cfRule>
  </conditionalFormatting>
  <conditionalFormatting sqref="F60:F61">
    <cfRule type="expression" dxfId="636" priority="418">
      <formula>$N$5="S"</formula>
    </cfRule>
  </conditionalFormatting>
  <conditionalFormatting sqref="F60:F61">
    <cfRule type="containsText" dxfId="635" priority="419" operator="containsText" text="Preencha">
      <formula>NOT(ISERROR(SEARCH("Preencha",F60)))</formula>
    </cfRule>
    <cfRule type="cellIs" dxfId="634" priority="420" operator="equal">
      <formula>"Selecione uma opção:"</formula>
    </cfRule>
  </conditionalFormatting>
  <conditionalFormatting sqref="G60:G61">
    <cfRule type="expression" dxfId="633" priority="421">
      <formula>$N$5="S"</formula>
    </cfRule>
  </conditionalFormatting>
  <conditionalFormatting sqref="G60:G61">
    <cfRule type="containsText" dxfId="632" priority="422" operator="containsText" text="Preencha">
      <formula>NOT(ISERROR(SEARCH("Preencha",G60)))</formula>
    </cfRule>
    <cfRule type="cellIs" dxfId="631" priority="423" operator="equal">
      <formula>"Selecione uma opção:"</formula>
    </cfRule>
  </conditionalFormatting>
  <conditionalFormatting sqref="J60:J62">
    <cfRule type="expression" dxfId="630" priority="424">
      <formula>$B60&gt;$B$15</formula>
    </cfRule>
  </conditionalFormatting>
  <conditionalFormatting sqref="A63:B63 E63 G63 K63:M63">
    <cfRule type="expression" dxfId="629" priority="425">
      <formula>$N$5="S"</formula>
    </cfRule>
  </conditionalFormatting>
  <conditionalFormatting sqref="B63 K63 E63">
    <cfRule type="containsText" dxfId="628" priority="426" operator="containsText" text="Preencha">
      <formula>NOT(ISERROR(SEARCH("Preencha",B63)))</formula>
    </cfRule>
    <cfRule type="cellIs" dxfId="627" priority="427" operator="equal">
      <formula>"Selecione uma opção:"</formula>
    </cfRule>
  </conditionalFormatting>
  <conditionalFormatting sqref="F63">
    <cfRule type="expression" dxfId="626" priority="428">
      <formula>$N$5="S"</formula>
    </cfRule>
  </conditionalFormatting>
  <conditionalFormatting sqref="F63">
    <cfRule type="containsText" dxfId="625" priority="429" operator="containsText" text="Preencha">
      <formula>NOT(ISERROR(SEARCH("Preencha",F63)))</formula>
    </cfRule>
    <cfRule type="cellIs" dxfId="624" priority="430" operator="equal">
      <formula>"Selecione uma opção:"</formula>
    </cfRule>
  </conditionalFormatting>
  <conditionalFormatting sqref="G63">
    <cfRule type="containsText" dxfId="623" priority="431" operator="containsText" text="Preencha">
      <formula>NOT(ISERROR(SEARCH("Preencha",G63)))</formula>
    </cfRule>
    <cfRule type="cellIs" dxfId="622" priority="432" operator="equal">
      <formula>"Selecione uma opção:"</formula>
    </cfRule>
  </conditionalFormatting>
  <conditionalFormatting sqref="J63">
    <cfRule type="expression" dxfId="621" priority="433">
      <formula>$B63&gt;$B$15</formula>
    </cfRule>
  </conditionalFormatting>
  <conditionalFormatting sqref="K71:M71 E69:E71 G71 A71:B71 A73:B73 K73:M73">
    <cfRule type="expression" dxfId="620" priority="434">
      <formula>$N$5="S"</formula>
    </cfRule>
  </conditionalFormatting>
  <conditionalFormatting sqref="E71 K71 B71 B73 K73">
    <cfRule type="containsText" dxfId="619" priority="435" operator="containsText" text="Preencha">
      <formula>NOT(ISERROR(SEARCH("Preencha",B71)))</formula>
    </cfRule>
    <cfRule type="cellIs" dxfId="618" priority="436" operator="equal">
      <formula>"Selecione uma opção:"</formula>
    </cfRule>
  </conditionalFormatting>
  <conditionalFormatting sqref="F71">
    <cfRule type="expression" dxfId="617" priority="437">
      <formula>$N$5="S"</formula>
    </cfRule>
  </conditionalFormatting>
  <conditionalFormatting sqref="F71">
    <cfRule type="containsText" dxfId="616" priority="438" operator="containsText" text="Preencha">
      <formula>NOT(ISERROR(SEARCH("Preencha",F71)))</formula>
    </cfRule>
    <cfRule type="cellIs" dxfId="615" priority="439" operator="equal">
      <formula>"Selecione uma opção:"</formula>
    </cfRule>
  </conditionalFormatting>
  <conditionalFormatting sqref="G71">
    <cfRule type="containsText" dxfId="614" priority="440" operator="containsText" text="Preencha">
      <formula>NOT(ISERROR(SEARCH("Preencha",G71)))</formula>
    </cfRule>
    <cfRule type="cellIs" dxfId="613" priority="441" operator="equal">
      <formula>"Selecione uma opção:"</formula>
    </cfRule>
  </conditionalFormatting>
  <conditionalFormatting sqref="K69:M70">
    <cfRule type="expression" dxfId="612" priority="442">
      <formula>$N$5="S"</formula>
    </cfRule>
  </conditionalFormatting>
  <conditionalFormatting sqref="K69:K70 B69:B70 E69:E70">
    <cfRule type="containsText" dxfId="611" priority="443" operator="containsText" text="Preencha">
      <formula>NOT(ISERROR(SEARCH("Preencha",B69)))</formula>
    </cfRule>
    <cfRule type="cellIs" dxfId="610" priority="444" operator="equal">
      <formula>"Selecione uma opção:"</formula>
    </cfRule>
  </conditionalFormatting>
  <conditionalFormatting sqref="A69:B70">
    <cfRule type="expression" dxfId="609" priority="445">
      <formula>$N$5="S"</formula>
    </cfRule>
  </conditionalFormatting>
  <conditionalFormatting sqref="F69:F70">
    <cfRule type="expression" dxfId="608" priority="446">
      <formula>$N$5="S"</formula>
    </cfRule>
  </conditionalFormatting>
  <conditionalFormatting sqref="F69:F70">
    <cfRule type="containsText" dxfId="607" priority="447" operator="containsText" text="Preencha">
      <formula>NOT(ISERROR(SEARCH("Preencha",F69)))</formula>
    </cfRule>
    <cfRule type="cellIs" dxfId="606" priority="448" operator="equal">
      <formula>"Selecione uma opção:"</formula>
    </cfRule>
  </conditionalFormatting>
  <conditionalFormatting sqref="G69:G70">
    <cfRule type="expression" dxfId="605" priority="449">
      <formula>$N$5="S"</formula>
    </cfRule>
  </conditionalFormatting>
  <conditionalFormatting sqref="G69:G70">
    <cfRule type="containsText" dxfId="604" priority="450" operator="containsText" text="Preencha">
      <formula>NOT(ISERROR(SEARCH("Preencha",G69)))</formula>
    </cfRule>
    <cfRule type="cellIs" dxfId="603" priority="451" operator="equal">
      <formula>"Selecione uma opção:"</formula>
    </cfRule>
  </conditionalFormatting>
  <conditionalFormatting sqref="J69:J71">
    <cfRule type="expression" dxfId="602" priority="452">
      <formula>$B69&gt;$B$15</formula>
    </cfRule>
  </conditionalFormatting>
  <conditionalFormatting sqref="A72:B72 E72 G72 K72:M72">
    <cfRule type="expression" dxfId="601" priority="453">
      <formula>$N$5="S"</formula>
    </cfRule>
  </conditionalFormatting>
  <conditionalFormatting sqref="B72 K72 E72">
    <cfRule type="containsText" dxfId="600" priority="454" operator="containsText" text="Preencha">
      <formula>NOT(ISERROR(SEARCH("Preencha",B72)))</formula>
    </cfRule>
    <cfRule type="cellIs" dxfId="599" priority="455" operator="equal">
      <formula>"Selecione uma opção:"</formula>
    </cfRule>
  </conditionalFormatting>
  <conditionalFormatting sqref="F72">
    <cfRule type="expression" dxfId="598" priority="456">
      <formula>$N$5="S"</formula>
    </cfRule>
  </conditionalFormatting>
  <conditionalFormatting sqref="F72">
    <cfRule type="containsText" dxfId="597" priority="457" operator="containsText" text="Preencha">
      <formula>NOT(ISERROR(SEARCH("Preencha",F72)))</formula>
    </cfRule>
    <cfRule type="cellIs" dxfId="596" priority="458" operator="equal">
      <formula>"Selecione uma opção:"</formula>
    </cfRule>
  </conditionalFormatting>
  <conditionalFormatting sqref="G72">
    <cfRule type="containsText" dxfId="595" priority="459" operator="containsText" text="Preencha">
      <formula>NOT(ISERROR(SEARCH("Preencha",G72)))</formula>
    </cfRule>
    <cfRule type="cellIs" dxfId="594" priority="460" operator="equal">
      <formula>"Selecione uma opção:"</formula>
    </cfRule>
  </conditionalFormatting>
  <conditionalFormatting sqref="J72">
    <cfRule type="expression" dxfId="593" priority="461">
      <formula>$B72&gt;$B$15</formula>
    </cfRule>
  </conditionalFormatting>
  <conditionalFormatting sqref="K80:M80 E78:E80 G80 A80:B80 A82:B82 K82:M82">
    <cfRule type="expression" dxfId="592" priority="462">
      <formula>$N$5="S"</formula>
    </cfRule>
  </conditionalFormatting>
  <conditionalFormatting sqref="E80 K80 B80 B82 K82">
    <cfRule type="containsText" dxfId="591" priority="463" operator="containsText" text="Preencha">
      <formula>NOT(ISERROR(SEARCH("Preencha",B80)))</formula>
    </cfRule>
    <cfRule type="cellIs" dxfId="590" priority="464" operator="equal">
      <formula>"Selecione uma opção:"</formula>
    </cfRule>
  </conditionalFormatting>
  <conditionalFormatting sqref="F80">
    <cfRule type="expression" dxfId="589" priority="465">
      <formula>$N$5="S"</formula>
    </cfRule>
  </conditionalFormatting>
  <conditionalFormatting sqref="F80">
    <cfRule type="containsText" dxfId="588" priority="466" operator="containsText" text="Preencha">
      <formula>NOT(ISERROR(SEARCH("Preencha",F80)))</formula>
    </cfRule>
    <cfRule type="cellIs" dxfId="587" priority="467" operator="equal">
      <formula>"Selecione uma opção:"</formula>
    </cfRule>
  </conditionalFormatting>
  <conditionalFormatting sqref="G80">
    <cfRule type="containsText" dxfId="586" priority="468" operator="containsText" text="Preencha">
      <formula>NOT(ISERROR(SEARCH("Preencha",G80)))</formula>
    </cfRule>
    <cfRule type="cellIs" dxfId="585" priority="469" operator="equal">
      <formula>"Selecione uma opção:"</formula>
    </cfRule>
  </conditionalFormatting>
  <conditionalFormatting sqref="K78:M79">
    <cfRule type="expression" dxfId="584" priority="470">
      <formula>$N$5="S"</formula>
    </cfRule>
  </conditionalFormatting>
  <conditionalFormatting sqref="K78:K79 B78:B79 E78:E79">
    <cfRule type="containsText" dxfId="583" priority="471" operator="containsText" text="Preencha">
      <formula>NOT(ISERROR(SEARCH("Preencha",B78)))</formula>
    </cfRule>
    <cfRule type="cellIs" dxfId="582" priority="472" operator="equal">
      <formula>"Selecione uma opção:"</formula>
    </cfRule>
  </conditionalFormatting>
  <conditionalFormatting sqref="A78:B79">
    <cfRule type="expression" dxfId="581" priority="473">
      <formula>$N$5="S"</formula>
    </cfRule>
  </conditionalFormatting>
  <conditionalFormatting sqref="F78:F79">
    <cfRule type="expression" dxfId="580" priority="474">
      <formula>$N$5="S"</formula>
    </cfRule>
  </conditionalFormatting>
  <conditionalFormatting sqref="F78:F79">
    <cfRule type="containsText" dxfId="579" priority="475" operator="containsText" text="Preencha">
      <formula>NOT(ISERROR(SEARCH("Preencha",F78)))</formula>
    </cfRule>
    <cfRule type="cellIs" dxfId="578" priority="476" operator="equal">
      <formula>"Selecione uma opção:"</formula>
    </cfRule>
  </conditionalFormatting>
  <conditionalFormatting sqref="G78:G79">
    <cfRule type="expression" dxfId="577" priority="477">
      <formula>$N$5="S"</formula>
    </cfRule>
  </conditionalFormatting>
  <conditionalFormatting sqref="G78:G79">
    <cfRule type="containsText" dxfId="576" priority="478" operator="containsText" text="Preencha">
      <formula>NOT(ISERROR(SEARCH("Preencha",G78)))</formula>
    </cfRule>
    <cfRule type="cellIs" dxfId="575" priority="479" operator="equal">
      <formula>"Selecione uma opção:"</formula>
    </cfRule>
  </conditionalFormatting>
  <conditionalFormatting sqref="J78:J80">
    <cfRule type="expression" dxfId="574" priority="480">
      <formula>$B78&gt;$B$15</formula>
    </cfRule>
  </conditionalFormatting>
  <conditionalFormatting sqref="A81:B81 E81 G81 K81:M81">
    <cfRule type="expression" dxfId="573" priority="481">
      <formula>$N$5="S"</formula>
    </cfRule>
  </conditionalFormatting>
  <conditionalFormatting sqref="B81 K81 E81">
    <cfRule type="containsText" dxfId="572" priority="482" operator="containsText" text="Preencha">
      <formula>NOT(ISERROR(SEARCH("Preencha",B81)))</formula>
    </cfRule>
    <cfRule type="cellIs" dxfId="571" priority="483" operator="equal">
      <formula>"Selecione uma opção:"</formula>
    </cfRule>
  </conditionalFormatting>
  <conditionalFormatting sqref="F81">
    <cfRule type="expression" dxfId="570" priority="484">
      <formula>$N$5="S"</formula>
    </cfRule>
  </conditionalFormatting>
  <conditionalFormatting sqref="F81">
    <cfRule type="containsText" dxfId="569" priority="485" operator="containsText" text="Preencha">
      <formula>NOT(ISERROR(SEARCH("Preencha",F81)))</formula>
    </cfRule>
    <cfRule type="cellIs" dxfId="568" priority="486" operator="equal">
      <formula>"Selecione uma opção:"</formula>
    </cfRule>
  </conditionalFormatting>
  <conditionalFormatting sqref="G81">
    <cfRule type="containsText" dxfId="567" priority="487" operator="containsText" text="Preencha">
      <formula>NOT(ISERROR(SEARCH("Preencha",G81)))</formula>
    </cfRule>
    <cfRule type="cellIs" dxfId="566" priority="488" operator="equal">
      <formula>"Selecione uma opção:"</formula>
    </cfRule>
  </conditionalFormatting>
  <conditionalFormatting sqref="J81">
    <cfRule type="expression" dxfId="565" priority="489">
      <formula>$B81&gt;$B$15</formula>
    </cfRule>
  </conditionalFormatting>
  <conditionalFormatting sqref="K89:M89 E87:E89 G89 A89:B89 A91:B91 K91:M91">
    <cfRule type="expression" dxfId="564" priority="490">
      <formula>$N$5="S"</formula>
    </cfRule>
  </conditionalFormatting>
  <conditionalFormatting sqref="E89 K89 B89 B91 K91">
    <cfRule type="containsText" dxfId="563" priority="491" operator="containsText" text="Preencha">
      <formula>NOT(ISERROR(SEARCH("Preencha",B89)))</formula>
    </cfRule>
    <cfRule type="cellIs" dxfId="562" priority="492" operator="equal">
      <formula>"Selecione uma opção:"</formula>
    </cfRule>
  </conditionalFormatting>
  <conditionalFormatting sqref="F89">
    <cfRule type="expression" dxfId="561" priority="493">
      <formula>$N$5="S"</formula>
    </cfRule>
  </conditionalFormatting>
  <conditionalFormatting sqref="F89">
    <cfRule type="containsText" dxfId="560" priority="494" operator="containsText" text="Preencha">
      <formula>NOT(ISERROR(SEARCH("Preencha",F89)))</formula>
    </cfRule>
    <cfRule type="cellIs" dxfId="559" priority="495" operator="equal">
      <formula>"Selecione uma opção:"</formula>
    </cfRule>
  </conditionalFormatting>
  <conditionalFormatting sqref="G89">
    <cfRule type="containsText" dxfId="558" priority="496" operator="containsText" text="Preencha">
      <formula>NOT(ISERROR(SEARCH("Preencha",G89)))</formula>
    </cfRule>
    <cfRule type="cellIs" dxfId="557" priority="497" operator="equal">
      <formula>"Selecione uma opção:"</formula>
    </cfRule>
  </conditionalFormatting>
  <conditionalFormatting sqref="K87:M88">
    <cfRule type="expression" dxfId="556" priority="498">
      <formula>$N$5="S"</formula>
    </cfRule>
  </conditionalFormatting>
  <conditionalFormatting sqref="K87:K88 B87:B88 E87:E88">
    <cfRule type="containsText" dxfId="555" priority="499" operator="containsText" text="Preencha">
      <formula>NOT(ISERROR(SEARCH("Preencha",B87)))</formula>
    </cfRule>
    <cfRule type="cellIs" dxfId="554" priority="500" operator="equal">
      <formula>"Selecione uma opção:"</formula>
    </cfRule>
  </conditionalFormatting>
  <conditionalFormatting sqref="A87:B88">
    <cfRule type="expression" dxfId="553" priority="501">
      <formula>$N$5="S"</formula>
    </cfRule>
  </conditionalFormatting>
  <conditionalFormatting sqref="F87:F88">
    <cfRule type="expression" dxfId="552" priority="502">
      <formula>$N$5="S"</formula>
    </cfRule>
  </conditionalFormatting>
  <conditionalFormatting sqref="F87:F88">
    <cfRule type="containsText" dxfId="551" priority="503" operator="containsText" text="Preencha">
      <formula>NOT(ISERROR(SEARCH("Preencha",F87)))</formula>
    </cfRule>
    <cfRule type="cellIs" dxfId="550" priority="504" operator="equal">
      <formula>"Selecione uma opção:"</formula>
    </cfRule>
  </conditionalFormatting>
  <conditionalFormatting sqref="G87:G88">
    <cfRule type="expression" dxfId="549" priority="505">
      <formula>$N$5="S"</formula>
    </cfRule>
  </conditionalFormatting>
  <conditionalFormatting sqref="G87:G88">
    <cfRule type="containsText" dxfId="548" priority="506" operator="containsText" text="Preencha">
      <formula>NOT(ISERROR(SEARCH("Preencha",G87)))</formula>
    </cfRule>
    <cfRule type="cellIs" dxfId="547" priority="507" operator="equal">
      <formula>"Selecione uma opção:"</formula>
    </cfRule>
  </conditionalFormatting>
  <conditionalFormatting sqref="J87:J89">
    <cfRule type="expression" dxfId="546" priority="508">
      <formula>$B87&gt;$B$15</formula>
    </cfRule>
  </conditionalFormatting>
  <conditionalFormatting sqref="A90:B90 E90 G90 K90:M90">
    <cfRule type="expression" dxfId="545" priority="509">
      <formula>$N$5="S"</formula>
    </cfRule>
  </conditionalFormatting>
  <conditionalFormatting sqref="B90 K90 E90">
    <cfRule type="containsText" dxfId="544" priority="510" operator="containsText" text="Preencha">
      <formula>NOT(ISERROR(SEARCH("Preencha",B90)))</formula>
    </cfRule>
    <cfRule type="cellIs" dxfId="543" priority="511" operator="equal">
      <formula>"Selecione uma opção:"</formula>
    </cfRule>
  </conditionalFormatting>
  <conditionalFormatting sqref="F90">
    <cfRule type="expression" dxfId="542" priority="512">
      <formula>$N$5="S"</formula>
    </cfRule>
  </conditionalFormatting>
  <conditionalFormatting sqref="F90">
    <cfRule type="containsText" dxfId="541" priority="513" operator="containsText" text="Preencha">
      <formula>NOT(ISERROR(SEARCH("Preencha",F90)))</formula>
    </cfRule>
    <cfRule type="cellIs" dxfId="540" priority="514" operator="equal">
      <formula>"Selecione uma opção:"</formula>
    </cfRule>
  </conditionalFormatting>
  <conditionalFormatting sqref="G90">
    <cfRule type="containsText" dxfId="539" priority="515" operator="containsText" text="Preencha">
      <formula>NOT(ISERROR(SEARCH("Preencha",G90)))</formula>
    </cfRule>
    <cfRule type="cellIs" dxfId="538" priority="516" operator="equal">
      <formula>"Selecione uma opção:"</formula>
    </cfRule>
  </conditionalFormatting>
  <conditionalFormatting sqref="J90">
    <cfRule type="expression" dxfId="537" priority="517">
      <formula>$B90&gt;$B$15</formula>
    </cfRule>
  </conditionalFormatting>
  <conditionalFormatting sqref="K98:M98 G98 A98:B98 A100:B100 K100:M100">
    <cfRule type="expression" dxfId="536" priority="518">
      <formula>$N$5="S"</formula>
    </cfRule>
  </conditionalFormatting>
  <conditionalFormatting sqref="K98 B98 B100 K100">
    <cfRule type="containsText" dxfId="535" priority="519" operator="containsText" text="Preencha">
      <formula>NOT(ISERROR(SEARCH("Preencha",B98)))</formula>
    </cfRule>
    <cfRule type="cellIs" dxfId="534" priority="520" operator="equal">
      <formula>"Selecione uma opção:"</formula>
    </cfRule>
  </conditionalFormatting>
  <conditionalFormatting sqref="F98">
    <cfRule type="expression" dxfId="533" priority="521">
      <formula>$N$5="S"</formula>
    </cfRule>
  </conditionalFormatting>
  <conditionalFormatting sqref="F98">
    <cfRule type="containsText" dxfId="532" priority="522" operator="containsText" text="Preencha">
      <formula>NOT(ISERROR(SEARCH("Preencha",F98)))</formula>
    </cfRule>
    <cfRule type="cellIs" dxfId="531" priority="523" operator="equal">
      <formula>"Selecione uma opção:"</formula>
    </cfRule>
  </conditionalFormatting>
  <conditionalFormatting sqref="G98">
    <cfRule type="containsText" dxfId="530" priority="524" operator="containsText" text="Preencha">
      <formula>NOT(ISERROR(SEARCH("Preencha",G98)))</formula>
    </cfRule>
    <cfRule type="cellIs" dxfId="529" priority="525" operator="equal">
      <formula>"Selecione uma opção:"</formula>
    </cfRule>
  </conditionalFormatting>
  <conditionalFormatting sqref="K96:M97">
    <cfRule type="expression" dxfId="528" priority="526">
      <formula>$N$5="S"</formula>
    </cfRule>
  </conditionalFormatting>
  <conditionalFormatting sqref="K96:K97 B96:B97">
    <cfRule type="containsText" dxfId="527" priority="527" operator="containsText" text="Preencha">
      <formula>NOT(ISERROR(SEARCH("Preencha",B96)))</formula>
    </cfRule>
    <cfRule type="cellIs" dxfId="526" priority="528" operator="equal">
      <formula>"Selecione uma opção:"</formula>
    </cfRule>
  </conditionalFormatting>
  <conditionalFormatting sqref="A96:B97">
    <cfRule type="expression" dxfId="525" priority="529">
      <formula>$N$5="S"</formula>
    </cfRule>
  </conditionalFormatting>
  <conditionalFormatting sqref="F96:F97">
    <cfRule type="expression" dxfId="524" priority="530">
      <formula>$N$5="S"</formula>
    </cfRule>
  </conditionalFormatting>
  <conditionalFormatting sqref="F96:F97">
    <cfRule type="containsText" dxfId="523" priority="531" operator="containsText" text="Preencha">
      <formula>NOT(ISERROR(SEARCH("Preencha",F96)))</formula>
    </cfRule>
    <cfRule type="cellIs" dxfId="522" priority="532" operator="equal">
      <formula>"Selecione uma opção:"</formula>
    </cfRule>
  </conditionalFormatting>
  <conditionalFormatting sqref="G96:G97">
    <cfRule type="expression" dxfId="521" priority="533">
      <formula>$N$5="S"</formula>
    </cfRule>
  </conditionalFormatting>
  <conditionalFormatting sqref="G96:G97">
    <cfRule type="containsText" dxfId="520" priority="534" operator="containsText" text="Preencha">
      <formula>NOT(ISERROR(SEARCH("Preencha",G96)))</formula>
    </cfRule>
    <cfRule type="cellIs" dxfId="519" priority="535" operator="equal">
      <formula>"Selecione uma opção:"</formula>
    </cfRule>
  </conditionalFormatting>
  <conditionalFormatting sqref="J96:J98">
    <cfRule type="expression" dxfId="518" priority="536">
      <formula>$B96&gt;$B$15</formula>
    </cfRule>
  </conditionalFormatting>
  <conditionalFormatting sqref="A99:B99 G99 K99:M99">
    <cfRule type="expression" dxfId="517" priority="537">
      <formula>$N$5="S"</formula>
    </cfRule>
  </conditionalFormatting>
  <conditionalFormatting sqref="B99 K99">
    <cfRule type="containsText" dxfId="516" priority="538" operator="containsText" text="Preencha">
      <formula>NOT(ISERROR(SEARCH("Preencha",B99)))</formula>
    </cfRule>
    <cfRule type="cellIs" dxfId="515" priority="539" operator="equal">
      <formula>"Selecione uma opção:"</formula>
    </cfRule>
  </conditionalFormatting>
  <conditionalFormatting sqref="F99">
    <cfRule type="expression" dxfId="514" priority="540">
      <formula>$N$5="S"</formula>
    </cfRule>
  </conditionalFormatting>
  <conditionalFormatting sqref="F99">
    <cfRule type="containsText" dxfId="513" priority="541" operator="containsText" text="Preencha">
      <formula>NOT(ISERROR(SEARCH("Preencha",F99)))</formula>
    </cfRule>
    <cfRule type="cellIs" dxfId="512" priority="542" operator="equal">
      <formula>"Selecione uma opção:"</formula>
    </cfRule>
  </conditionalFormatting>
  <conditionalFormatting sqref="G99">
    <cfRule type="containsText" dxfId="511" priority="543" operator="containsText" text="Preencha">
      <formula>NOT(ISERROR(SEARCH("Preencha",G99)))</formula>
    </cfRule>
    <cfRule type="cellIs" dxfId="510" priority="544" operator="equal">
      <formula>"Selecione uma opção:"</formula>
    </cfRule>
  </conditionalFormatting>
  <conditionalFormatting sqref="J99">
    <cfRule type="expression" dxfId="509" priority="545">
      <formula>$B99&gt;$B$15</formula>
    </cfRule>
  </conditionalFormatting>
  <conditionalFormatting sqref="K107:M107 E105:E107 G107 A107:B107 A109:B109 K109:M109">
    <cfRule type="expression" dxfId="508" priority="546">
      <formula>$N$5="S"</formula>
    </cfRule>
  </conditionalFormatting>
  <conditionalFormatting sqref="E107 K107 B107 B109 K109">
    <cfRule type="containsText" dxfId="507" priority="547" operator="containsText" text="Preencha">
      <formula>NOT(ISERROR(SEARCH("Preencha",B107)))</formula>
    </cfRule>
    <cfRule type="cellIs" dxfId="506" priority="548" operator="equal">
      <formula>"Selecione uma opção:"</formula>
    </cfRule>
  </conditionalFormatting>
  <conditionalFormatting sqref="F107">
    <cfRule type="expression" dxfId="505" priority="549">
      <formula>$N$5="S"</formula>
    </cfRule>
  </conditionalFormatting>
  <conditionalFormatting sqref="F107">
    <cfRule type="containsText" dxfId="504" priority="550" operator="containsText" text="Preencha">
      <formula>NOT(ISERROR(SEARCH("Preencha",F107)))</formula>
    </cfRule>
    <cfRule type="cellIs" dxfId="503" priority="551" operator="equal">
      <formula>"Selecione uma opção:"</formula>
    </cfRule>
  </conditionalFormatting>
  <conditionalFormatting sqref="G107">
    <cfRule type="containsText" dxfId="502" priority="552" operator="containsText" text="Preencha">
      <formula>NOT(ISERROR(SEARCH("Preencha",G107)))</formula>
    </cfRule>
    <cfRule type="cellIs" dxfId="501" priority="553" operator="equal">
      <formula>"Selecione uma opção:"</formula>
    </cfRule>
  </conditionalFormatting>
  <conditionalFormatting sqref="K105:M106">
    <cfRule type="expression" dxfId="500" priority="554">
      <formula>$N$5="S"</formula>
    </cfRule>
  </conditionalFormatting>
  <conditionalFormatting sqref="K105:K106 B105:B106 E105:E106">
    <cfRule type="containsText" dxfId="499" priority="555" operator="containsText" text="Preencha">
      <formula>NOT(ISERROR(SEARCH("Preencha",B105)))</formula>
    </cfRule>
    <cfRule type="cellIs" dxfId="498" priority="556" operator="equal">
      <formula>"Selecione uma opção:"</formula>
    </cfRule>
  </conditionalFormatting>
  <conditionalFormatting sqref="A105:B106">
    <cfRule type="expression" dxfId="497" priority="557">
      <formula>$N$5="S"</formula>
    </cfRule>
  </conditionalFormatting>
  <conditionalFormatting sqref="F105:F106">
    <cfRule type="expression" dxfId="496" priority="558">
      <formula>$N$5="S"</formula>
    </cfRule>
  </conditionalFormatting>
  <conditionalFormatting sqref="F105:F106">
    <cfRule type="containsText" dxfId="495" priority="559" operator="containsText" text="Preencha">
      <formula>NOT(ISERROR(SEARCH("Preencha",F105)))</formula>
    </cfRule>
    <cfRule type="cellIs" dxfId="494" priority="560" operator="equal">
      <formula>"Selecione uma opção:"</formula>
    </cfRule>
  </conditionalFormatting>
  <conditionalFormatting sqref="G105:G106">
    <cfRule type="expression" dxfId="493" priority="561">
      <formula>$N$5="S"</formula>
    </cfRule>
  </conditionalFormatting>
  <conditionalFormatting sqref="G105:G106">
    <cfRule type="containsText" dxfId="492" priority="562" operator="containsText" text="Preencha">
      <formula>NOT(ISERROR(SEARCH("Preencha",G105)))</formula>
    </cfRule>
    <cfRule type="cellIs" dxfId="491" priority="563" operator="equal">
      <formula>"Selecione uma opção:"</formula>
    </cfRule>
  </conditionalFormatting>
  <conditionalFormatting sqref="J105:J107">
    <cfRule type="expression" dxfId="490" priority="564">
      <formula>$B105&gt;$B$15</formula>
    </cfRule>
  </conditionalFormatting>
  <conditionalFormatting sqref="A108:B108 E108 G108 K108:M108">
    <cfRule type="expression" dxfId="489" priority="565">
      <formula>$N$5="S"</formula>
    </cfRule>
  </conditionalFormatting>
  <conditionalFormatting sqref="B108 K108 E108">
    <cfRule type="containsText" dxfId="488" priority="566" operator="containsText" text="Preencha">
      <formula>NOT(ISERROR(SEARCH("Preencha",B108)))</formula>
    </cfRule>
    <cfRule type="cellIs" dxfId="487" priority="567" operator="equal">
      <formula>"Selecione uma opção:"</formula>
    </cfRule>
  </conditionalFormatting>
  <conditionalFormatting sqref="F108">
    <cfRule type="expression" dxfId="486" priority="568">
      <formula>$N$5="S"</formula>
    </cfRule>
  </conditionalFormatting>
  <conditionalFormatting sqref="F108">
    <cfRule type="containsText" dxfId="485" priority="569" operator="containsText" text="Preencha">
      <formula>NOT(ISERROR(SEARCH("Preencha",F108)))</formula>
    </cfRule>
    <cfRule type="cellIs" dxfId="484" priority="570" operator="equal">
      <formula>"Selecione uma opção:"</formula>
    </cfRule>
  </conditionalFormatting>
  <conditionalFormatting sqref="G108">
    <cfRule type="containsText" dxfId="483" priority="571" operator="containsText" text="Preencha">
      <formula>NOT(ISERROR(SEARCH("Preencha",G108)))</formula>
    </cfRule>
    <cfRule type="cellIs" dxfId="482" priority="572" operator="equal">
      <formula>"Selecione uma opção:"</formula>
    </cfRule>
  </conditionalFormatting>
  <conditionalFormatting sqref="J108">
    <cfRule type="expression" dxfId="481" priority="573">
      <formula>$B108&gt;$B$15</formula>
    </cfRule>
  </conditionalFormatting>
  <conditionalFormatting sqref="G46">
    <cfRule type="expression" dxfId="480" priority="574">
      <formula>$N$5="S"</formula>
    </cfRule>
  </conditionalFormatting>
  <conditionalFormatting sqref="G46">
    <cfRule type="containsText" dxfId="479" priority="575" operator="containsText" text="Preencha">
      <formula>NOT(ISERROR(SEARCH("Preencha",G46)))</formula>
    </cfRule>
    <cfRule type="cellIs" dxfId="478" priority="576" operator="equal">
      <formula>"Selecione uma opção:"</formula>
    </cfRule>
  </conditionalFormatting>
  <conditionalFormatting sqref="J46">
    <cfRule type="expression" dxfId="477" priority="577">
      <formula>$N$5="S"</formula>
    </cfRule>
  </conditionalFormatting>
  <conditionalFormatting sqref="J46">
    <cfRule type="containsText" dxfId="476" priority="578" operator="containsText" text="Preencha">
      <formula>NOT(ISERROR(SEARCH("Preencha",J46)))</formula>
    </cfRule>
    <cfRule type="cellIs" dxfId="475" priority="579" operator="equal">
      <formula>"Selecione uma opção:"</formula>
    </cfRule>
  </conditionalFormatting>
  <conditionalFormatting sqref="E55 I55">
    <cfRule type="expression" dxfId="474" priority="580">
      <formula>$N$5="S"</formula>
    </cfRule>
  </conditionalFormatting>
  <conditionalFormatting sqref="E55">
    <cfRule type="containsText" dxfId="473" priority="581" operator="containsText" text="Preencha">
      <formula>NOT(ISERROR(SEARCH("Preencha",E55)))</formula>
    </cfRule>
    <cfRule type="cellIs" dxfId="472" priority="582" operator="equal">
      <formula>"Selecione uma opção:"</formula>
    </cfRule>
  </conditionalFormatting>
  <conditionalFormatting sqref="F55">
    <cfRule type="expression" dxfId="471" priority="583">
      <formula>$N$5="S"</formula>
    </cfRule>
  </conditionalFormatting>
  <conditionalFormatting sqref="F55">
    <cfRule type="containsText" dxfId="470" priority="584" operator="containsText" text="Preencha">
      <formula>NOT(ISERROR(SEARCH("Preencha",F55)))</formula>
    </cfRule>
    <cfRule type="cellIs" dxfId="469" priority="585" operator="equal">
      <formula>"Selecione uma opção:"</formula>
    </cfRule>
  </conditionalFormatting>
  <conditionalFormatting sqref="I55">
    <cfRule type="containsText" dxfId="468" priority="586" operator="containsText" text="Preencha">
      <formula>NOT(ISERROR(SEARCH("Preencha",I55)))</formula>
    </cfRule>
    <cfRule type="cellIs" dxfId="467" priority="587" operator="equal">
      <formula>"Selecione uma opção:"</formula>
    </cfRule>
  </conditionalFormatting>
  <conditionalFormatting sqref="G55">
    <cfRule type="expression" dxfId="466" priority="588">
      <formula>$N$5="S"</formula>
    </cfRule>
  </conditionalFormatting>
  <conditionalFormatting sqref="G55">
    <cfRule type="containsText" dxfId="465" priority="589" operator="containsText" text="Preencha">
      <formula>NOT(ISERROR(SEARCH("Preencha",G55)))</formula>
    </cfRule>
    <cfRule type="cellIs" dxfId="464" priority="590" operator="equal">
      <formula>"Selecione uma opção:"</formula>
    </cfRule>
  </conditionalFormatting>
  <conditionalFormatting sqref="J55">
    <cfRule type="expression" dxfId="463" priority="591">
      <formula>$N$5="S"</formula>
    </cfRule>
  </conditionalFormatting>
  <conditionalFormatting sqref="J55">
    <cfRule type="containsText" dxfId="462" priority="592" operator="containsText" text="Preencha">
      <formula>NOT(ISERROR(SEARCH("Preencha",J55)))</formula>
    </cfRule>
    <cfRule type="cellIs" dxfId="461" priority="593" operator="equal">
      <formula>"Selecione uma opção:"</formula>
    </cfRule>
  </conditionalFormatting>
  <conditionalFormatting sqref="E64 I64">
    <cfRule type="expression" dxfId="460" priority="594">
      <formula>$N$5="S"</formula>
    </cfRule>
  </conditionalFormatting>
  <conditionalFormatting sqref="E64">
    <cfRule type="containsText" dxfId="459" priority="595" operator="containsText" text="Preencha">
      <formula>NOT(ISERROR(SEARCH("Preencha",E64)))</formula>
    </cfRule>
    <cfRule type="cellIs" dxfId="458" priority="596" operator="equal">
      <formula>"Selecione uma opção:"</formula>
    </cfRule>
  </conditionalFormatting>
  <conditionalFormatting sqref="F64">
    <cfRule type="expression" dxfId="457" priority="597">
      <formula>$N$5="S"</formula>
    </cfRule>
  </conditionalFormatting>
  <conditionalFormatting sqref="F64">
    <cfRule type="containsText" dxfId="456" priority="598" operator="containsText" text="Preencha">
      <formula>NOT(ISERROR(SEARCH("Preencha",F64)))</formula>
    </cfRule>
    <cfRule type="cellIs" dxfId="455" priority="599" operator="equal">
      <formula>"Selecione uma opção:"</formula>
    </cfRule>
  </conditionalFormatting>
  <conditionalFormatting sqref="I64">
    <cfRule type="containsText" dxfId="454" priority="600" operator="containsText" text="Preencha">
      <formula>NOT(ISERROR(SEARCH("Preencha",I64)))</formula>
    </cfRule>
    <cfRule type="cellIs" dxfId="453" priority="601" operator="equal">
      <formula>"Selecione uma opção:"</formula>
    </cfRule>
  </conditionalFormatting>
  <conditionalFormatting sqref="G64">
    <cfRule type="expression" dxfId="452" priority="602">
      <formula>$N$5="S"</formula>
    </cfRule>
  </conditionalFormatting>
  <conditionalFormatting sqref="G64">
    <cfRule type="containsText" dxfId="451" priority="603" operator="containsText" text="Preencha">
      <formula>NOT(ISERROR(SEARCH("Preencha",G64)))</formula>
    </cfRule>
    <cfRule type="cellIs" dxfId="450" priority="604" operator="equal">
      <formula>"Selecione uma opção:"</formula>
    </cfRule>
  </conditionalFormatting>
  <conditionalFormatting sqref="J64">
    <cfRule type="expression" dxfId="449" priority="605">
      <formula>$N$5="S"</formula>
    </cfRule>
  </conditionalFormatting>
  <conditionalFormatting sqref="J64">
    <cfRule type="containsText" dxfId="448" priority="606" operator="containsText" text="Preencha">
      <formula>NOT(ISERROR(SEARCH("Preencha",J64)))</formula>
    </cfRule>
    <cfRule type="cellIs" dxfId="447" priority="607" operator="equal">
      <formula>"Selecione uma opção:"</formula>
    </cfRule>
  </conditionalFormatting>
  <conditionalFormatting sqref="E73 I73">
    <cfRule type="expression" dxfId="446" priority="608">
      <formula>$N$5="S"</formula>
    </cfRule>
  </conditionalFormatting>
  <conditionalFormatting sqref="E73">
    <cfRule type="containsText" dxfId="445" priority="609" operator="containsText" text="Preencha">
      <formula>NOT(ISERROR(SEARCH("Preencha",E73)))</formula>
    </cfRule>
    <cfRule type="cellIs" dxfId="444" priority="610" operator="equal">
      <formula>"Selecione uma opção:"</formula>
    </cfRule>
  </conditionalFormatting>
  <conditionalFormatting sqref="F73">
    <cfRule type="expression" dxfId="443" priority="611">
      <formula>$N$5="S"</formula>
    </cfRule>
  </conditionalFormatting>
  <conditionalFormatting sqref="F73">
    <cfRule type="containsText" dxfId="442" priority="612" operator="containsText" text="Preencha">
      <formula>NOT(ISERROR(SEARCH("Preencha",F73)))</formula>
    </cfRule>
    <cfRule type="cellIs" dxfId="441" priority="613" operator="equal">
      <formula>"Selecione uma opção:"</formula>
    </cfRule>
  </conditionalFormatting>
  <conditionalFormatting sqref="I73">
    <cfRule type="containsText" dxfId="440" priority="614" operator="containsText" text="Preencha">
      <formula>NOT(ISERROR(SEARCH("Preencha",I73)))</formula>
    </cfRule>
    <cfRule type="cellIs" dxfId="439" priority="615" operator="equal">
      <formula>"Selecione uma opção:"</formula>
    </cfRule>
  </conditionalFormatting>
  <conditionalFormatting sqref="G73">
    <cfRule type="expression" dxfId="438" priority="616">
      <formula>$N$5="S"</formula>
    </cfRule>
  </conditionalFormatting>
  <conditionalFormatting sqref="G73">
    <cfRule type="containsText" dxfId="437" priority="617" operator="containsText" text="Preencha">
      <formula>NOT(ISERROR(SEARCH("Preencha",G73)))</formula>
    </cfRule>
    <cfRule type="cellIs" dxfId="436" priority="618" operator="equal">
      <formula>"Selecione uma opção:"</formula>
    </cfRule>
  </conditionalFormatting>
  <conditionalFormatting sqref="J73">
    <cfRule type="expression" dxfId="435" priority="619">
      <formula>$N$5="S"</formula>
    </cfRule>
  </conditionalFormatting>
  <conditionalFormatting sqref="J73">
    <cfRule type="containsText" dxfId="434" priority="620" operator="containsText" text="Preencha">
      <formula>NOT(ISERROR(SEARCH("Preencha",J73)))</formula>
    </cfRule>
    <cfRule type="cellIs" dxfId="433" priority="621" operator="equal">
      <formula>"Selecione uma opção:"</formula>
    </cfRule>
  </conditionalFormatting>
  <conditionalFormatting sqref="E82 I82">
    <cfRule type="expression" dxfId="432" priority="622">
      <formula>$N$5="S"</formula>
    </cfRule>
  </conditionalFormatting>
  <conditionalFormatting sqref="E82">
    <cfRule type="containsText" dxfId="431" priority="623" operator="containsText" text="Preencha">
      <formula>NOT(ISERROR(SEARCH("Preencha",E82)))</formula>
    </cfRule>
    <cfRule type="cellIs" dxfId="430" priority="624" operator="equal">
      <formula>"Selecione uma opção:"</formula>
    </cfRule>
  </conditionalFormatting>
  <conditionalFormatting sqref="F82">
    <cfRule type="expression" dxfId="429" priority="625">
      <formula>$N$5="S"</formula>
    </cfRule>
  </conditionalFormatting>
  <conditionalFormatting sqref="F82">
    <cfRule type="containsText" dxfId="428" priority="626" operator="containsText" text="Preencha">
      <formula>NOT(ISERROR(SEARCH("Preencha",F82)))</formula>
    </cfRule>
    <cfRule type="cellIs" dxfId="427" priority="627" operator="equal">
      <formula>"Selecione uma opção:"</formula>
    </cfRule>
  </conditionalFormatting>
  <conditionalFormatting sqref="I82">
    <cfRule type="containsText" dxfId="426" priority="628" operator="containsText" text="Preencha">
      <formula>NOT(ISERROR(SEARCH("Preencha",I82)))</formula>
    </cfRule>
    <cfRule type="cellIs" dxfId="425" priority="629" operator="equal">
      <formula>"Selecione uma opção:"</formula>
    </cfRule>
  </conditionalFormatting>
  <conditionalFormatting sqref="G82">
    <cfRule type="expression" dxfId="424" priority="630">
      <formula>$N$5="S"</formula>
    </cfRule>
  </conditionalFormatting>
  <conditionalFormatting sqref="G82">
    <cfRule type="containsText" dxfId="423" priority="631" operator="containsText" text="Preencha">
      <formula>NOT(ISERROR(SEARCH("Preencha",G82)))</formula>
    </cfRule>
    <cfRule type="cellIs" dxfId="422" priority="632" operator="equal">
      <formula>"Selecione uma opção:"</formula>
    </cfRule>
  </conditionalFormatting>
  <conditionalFormatting sqref="J82">
    <cfRule type="expression" dxfId="421" priority="633">
      <formula>$N$5="S"</formula>
    </cfRule>
  </conditionalFormatting>
  <conditionalFormatting sqref="J82">
    <cfRule type="containsText" dxfId="420" priority="634" operator="containsText" text="Preencha">
      <formula>NOT(ISERROR(SEARCH("Preencha",J82)))</formula>
    </cfRule>
    <cfRule type="cellIs" dxfId="419" priority="635" operator="equal">
      <formula>"Selecione uma opção:"</formula>
    </cfRule>
  </conditionalFormatting>
  <conditionalFormatting sqref="E91 I91">
    <cfRule type="expression" dxfId="418" priority="636">
      <formula>$N$5="S"</formula>
    </cfRule>
  </conditionalFormatting>
  <conditionalFormatting sqref="E91">
    <cfRule type="containsText" dxfId="417" priority="637" operator="containsText" text="Preencha">
      <formula>NOT(ISERROR(SEARCH("Preencha",E91)))</formula>
    </cfRule>
    <cfRule type="cellIs" dxfId="416" priority="638" operator="equal">
      <formula>"Selecione uma opção:"</formula>
    </cfRule>
  </conditionalFormatting>
  <conditionalFormatting sqref="F91">
    <cfRule type="expression" dxfId="415" priority="639">
      <formula>$N$5="S"</formula>
    </cfRule>
  </conditionalFormatting>
  <conditionalFormatting sqref="F91">
    <cfRule type="containsText" dxfId="414" priority="640" operator="containsText" text="Preencha">
      <formula>NOT(ISERROR(SEARCH("Preencha",F91)))</formula>
    </cfRule>
    <cfRule type="cellIs" dxfId="413" priority="641" operator="equal">
      <formula>"Selecione uma opção:"</formula>
    </cfRule>
  </conditionalFormatting>
  <conditionalFormatting sqref="I91">
    <cfRule type="containsText" dxfId="412" priority="642" operator="containsText" text="Preencha">
      <formula>NOT(ISERROR(SEARCH("Preencha",I91)))</formula>
    </cfRule>
    <cfRule type="cellIs" dxfId="411" priority="643" operator="equal">
      <formula>"Selecione uma opção:"</formula>
    </cfRule>
  </conditionalFormatting>
  <conditionalFormatting sqref="G91">
    <cfRule type="expression" dxfId="410" priority="644">
      <formula>$N$5="S"</formula>
    </cfRule>
  </conditionalFormatting>
  <conditionalFormatting sqref="G91">
    <cfRule type="containsText" dxfId="409" priority="645" operator="containsText" text="Preencha">
      <formula>NOT(ISERROR(SEARCH("Preencha",G91)))</formula>
    </cfRule>
    <cfRule type="cellIs" dxfId="408" priority="646" operator="equal">
      <formula>"Selecione uma opção:"</formula>
    </cfRule>
  </conditionalFormatting>
  <conditionalFormatting sqref="J91">
    <cfRule type="expression" dxfId="407" priority="647">
      <formula>$N$5="S"</formula>
    </cfRule>
  </conditionalFormatting>
  <conditionalFormatting sqref="J91">
    <cfRule type="containsText" dxfId="406" priority="648" operator="containsText" text="Preencha">
      <formula>NOT(ISERROR(SEARCH("Preencha",J91)))</formula>
    </cfRule>
    <cfRule type="cellIs" dxfId="405" priority="649" operator="equal">
      <formula>"Selecione uma opção:"</formula>
    </cfRule>
  </conditionalFormatting>
  <conditionalFormatting sqref="E100 I100">
    <cfRule type="expression" dxfId="404" priority="650">
      <formula>$N$5="S"</formula>
    </cfRule>
  </conditionalFormatting>
  <conditionalFormatting sqref="E100">
    <cfRule type="containsText" dxfId="403" priority="651" operator="containsText" text="Preencha">
      <formula>NOT(ISERROR(SEARCH("Preencha",E100)))</formula>
    </cfRule>
    <cfRule type="cellIs" dxfId="402" priority="652" operator="equal">
      <formula>"Selecione uma opção:"</formula>
    </cfRule>
  </conditionalFormatting>
  <conditionalFormatting sqref="F100">
    <cfRule type="expression" dxfId="401" priority="653">
      <formula>$N$5="S"</formula>
    </cfRule>
  </conditionalFormatting>
  <conditionalFormatting sqref="F100">
    <cfRule type="containsText" dxfId="400" priority="654" operator="containsText" text="Preencha">
      <formula>NOT(ISERROR(SEARCH("Preencha",F100)))</formula>
    </cfRule>
    <cfRule type="cellIs" dxfId="399" priority="655" operator="equal">
      <formula>"Selecione uma opção:"</formula>
    </cfRule>
  </conditionalFormatting>
  <conditionalFormatting sqref="I100">
    <cfRule type="containsText" dxfId="398" priority="656" operator="containsText" text="Preencha">
      <formula>NOT(ISERROR(SEARCH("Preencha",I100)))</formula>
    </cfRule>
    <cfRule type="cellIs" dxfId="397" priority="657" operator="equal">
      <formula>"Selecione uma opção:"</formula>
    </cfRule>
  </conditionalFormatting>
  <conditionalFormatting sqref="G100">
    <cfRule type="expression" dxfId="396" priority="658">
      <formula>$N$5="S"</formula>
    </cfRule>
  </conditionalFormatting>
  <conditionalFormatting sqref="G100">
    <cfRule type="containsText" dxfId="395" priority="659" operator="containsText" text="Preencha">
      <formula>NOT(ISERROR(SEARCH("Preencha",G100)))</formula>
    </cfRule>
    <cfRule type="cellIs" dxfId="394" priority="660" operator="equal">
      <formula>"Selecione uma opção:"</formula>
    </cfRule>
  </conditionalFormatting>
  <conditionalFormatting sqref="J100">
    <cfRule type="expression" dxfId="393" priority="661">
      <formula>$N$5="S"</formula>
    </cfRule>
  </conditionalFormatting>
  <conditionalFormatting sqref="J100">
    <cfRule type="containsText" dxfId="392" priority="662" operator="containsText" text="Preencha">
      <formula>NOT(ISERROR(SEARCH("Preencha",J100)))</formula>
    </cfRule>
    <cfRule type="cellIs" dxfId="391" priority="663" operator="equal">
      <formula>"Selecione uma opção:"</formula>
    </cfRule>
  </conditionalFormatting>
  <conditionalFormatting sqref="E109 I109">
    <cfRule type="expression" dxfId="390" priority="664">
      <formula>$N$5="S"</formula>
    </cfRule>
  </conditionalFormatting>
  <conditionalFormatting sqref="E109">
    <cfRule type="containsText" dxfId="389" priority="665" operator="containsText" text="Preencha">
      <formula>NOT(ISERROR(SEARCH("Preencha",E109)))</formula>
    </cfRule>
    <cfRule type="cellIs" dxfId="388" priority="666" operator="equal">
      <formula>"Selecione uma opção:"</formula>
    </cfRule>
  </conditionalFormatting>
  <conditionalFormatting sqref="F109">
    <cfRule type="expression" dxfId="387" priority="667">
      <formula>$N$5="S"</formula>
    </cfRule>
  </conditionalFormatting>
  <conditionalFormatting sqref="F109">
    <cfRule type="containsText" dxfId="386" priority="668" operator="containsText" text="Preencha">
      <formula>NOT(ISERROR(SEARCH("Preencha",F109)))</formula>
    </cfRule>
    <cfRule type="cellIs" dxfId="385" priority="669" operator="equal">
      <formula>"Selecione uma opção:"</formula>
    </cfRule>
  </conditionalFormatting>
  <conditionalFormatting sqref="I109">
    <cfRule type="containsText" dxfId="384" priority="670" operator="containsText" text="Preencha">
      <formula>NOT(ISERROR(SEARCH("Preencha",I109)))</formula>
    </cfRule>
    <cfRule type="cellIs" dxfId="383" priority="671" operator="equal">
      <formula>"Selecione uma opção:"</formula>
    </cfRule>
  </conditionalFormatting>
  <conditionalFormatting sqref="G109">
    <cfRule type="expression" dxfId="382" priority="672">
      <formula>$N$5="S"</formula>
    </cfRule>
  </conditionalFormatting>
  <conditionalFormatting sqref="G109">
    <cfRule type="containsText" dxfId="381" priority="673" operator="containsText" text="Preencha">
      <formula>NOT(ISERROR(SEARCH("Preencha",G109)))</formula>
    </cfRule>
    <cfRule type="cellIs" dxfId="380" priority="674" operator="equal">
      <formula>"Selecione uma opção:"</formula>
    </cfRule>
  </conditionalFormatting>
  <conditionalFormatting sqref="J109">
    <cfRule type="expression" dxfId="379" priority="675">
      <formula>$N$5="S"</formula>
    </cfRule>
  </conditionalFormatting>
  <conditionalFormatting sqref="J109">
    <cfRule type="containsText" dxfId="378" priority="676" operator="containsText" text="Preencha">
      <formula>NOT(ISERROR(SEARCH("Preencha",J109)))</formula>
    </cfRule>
    <cfRule type="cellIs" dxfId="377" priority="677" operator="equal">
      <formula>"Selecione uma opção:"</formula>
    </cfRule>
  </conditionalFormatting>
  <conditionalFormatting sqref="J47">
    <cfRule type="expression" dxfId="376" priority="678">
      <formula>$B47&gt;$B$15</formula>
    </cfRule>
  </conditionalFormatting>
  <conditionalFormatting sqref="J50">
    <cfRule type="expression" dxfId="375" priority="679">
      <formula>$B50&gt;$B$15</formula>
    </cfRule>
  </conditionalFormatting>
  <conditionalFormatting sqref="J49">
    <cfRule type="expression" dxfId="374" priority="680">
      <formula>$B49&gt;$B$15</formula>
    </cfRule>
  </conditionalFormatting>
  <conditionalFormatting sqref="J48">
    <cfRule type="expression" dxfId="373" priority="681">
      <formula>$B48&gt;$B$15</formula>
    </cfRule>
  </conditionalFormatting>
  <conditionalFormatting sqref="J59">
    <cfRule type="expression" dxfId="372" priority="682">
      <formula>$B59&gt;$B$15</formula>
    </cfRule>
  </conditionalFormatting>
  <conditionalFormatting sqref="J58">
    <cfRule type="expression" dxfId="371" priority="683">
      <formula>$B58&gt;$B$15</formula>
    </cfRule>
  </conditionalFormatting>
  <conditionalFormatting sqref="J57">
    <cfRule type="expression" dxfId="370" priority="684">
      <formula>$B57&gt;$B$15</formula>
    </cfRule>
  </conditionalFormatting>
  <conditionalFormatting sqref="J56">
    <cfRule type="expression" dxfId="369" priority="685">
      <formula>$B56&gt;$B$15</formula>
    </cfRule>
  </conditionalFormatting>
  <conditionalFormatting sqref="J65">
    <cfRule type="expression" dxfId="368" priority="686">
      <formula>$B65&gt;$B$15</formula>
    </cfRule>
  </conditionalFormatting>
  <conditionalFormatting sqref="J66">
    <cfRule type="expression" dxfId="367" priority="687">
      <formula>$B66&gt;$B$15</formula>
    </cfRule>
  </conditionalFormatting>
  <conditionalFormatting sqref="J67">
    <cfRule type="expression" dxfId="366" priority="688">
      <formula>$B67&gt;$B$15</formula>
    </cfRule>
  </conditionalFormatting>
  <conditionalFormatting sqref="J68">
    <cfRule type="expression" dxfId="365" priority="689">
      <formula>$B68&gt;$B$15</formula>
    </cfRule>
  </conditionalFormatting>
  <conditionalFormatting sqref="J74">
    <cfRule type="expression" dxfId="364" priority="690">
      <formula>$B74&gt;$B$15</formula>
    </cfRule>
  </conditionalFormatting>
  <conditionalFormatting sqref="J75">
    <cfRule type="expression" dxfId="363" priority="691">
      <formula>$B75&gt;$B$15</formula>
    </cfRule>
  </conditionalFormatting>
  <conditionalFormatting sqref="J76">
    <cfRule type="expression" dxfId="362" priority="692">
      <formula>$B76&gt;$B$15</formula>
    </cfRule>
  </conditionalFormatting>
  <conditionalFormatting sqref="J77">
    <cfRule type="expression" dxfId="361" priority="693">
      <formula>$B77&gt;$B$15</formula>
    </cfRule>
  </conditionalFormatting>
  <conditionalFormatting sqref="J83">
    <cfRule type="expression" dxfId="360" priority="694">
      <formula>$B83&gt;$B$15</formula>
    </cfRule>
  </conditionalFormatting>
  <conditionalFormatting sqref="J84">
    <cfRule type="expression" dxfId="359" priority="695">
      <formula>$B84&gt;$B$15</formula>
    </cfRule>
  </conditionalFormatting>
  <conditionalFormatting sqref="J85">
    <cfRule type="expression" dxfId="358" priority="696">
      <formula>$B85&gt;$B$15</formula>
    </cfRule>
  </conditionalFormatting>
  <conditionalFormatting sqref="J86">
    <cfRule type="expression" dxfId="357" priority="697">
      <formula>$B86&gt;$B$15</formula>
    </cfRule>
  </conditionalFormatting>
  <conditionalFormatting sqref="J92">
    <cfRule type="expression" dxfId="356" priority="698">
      <formula>$B92&gt;$B$15</formula>
    </cfRule>
  </conditionalFormatting>
  <conditionalFormatting sqref="J93">
    <cfRule type="expression" dxfId="355" priority="699">
      <formula>$B93&gt;$B$15</formula>
    </cfRule>
  </conditionalFormatting>
  <conditionalFormatting sqref="J94">
    <cfRule type="expression" dxfId="354" priority="700">
      <formula>$B94&gt;$B$15</formula>
    </cfRule>
  </conditionalFormatting>
  <conditionalFormatting sqref="J95">
    <cfRule type="expression" dxfId="353" priority="701">
      <formula>$B95&gt;$B$15</formula>
    </cfRule>
  </conditionalFormatting>
  <conditionalFormatting sqref="J101">
    <cfRule type="expression" dxfId="352" priority="702">
      <formula>$B101&gt;$B$15</formula>
    </cfRule>
  </conditionalFormatting>
  <conditionalFormatting sqref="J102">
    <cfRule type="expression" dxfId="351" priority="703">
      <formula>$B102&gt;$B$15</formula>
    </cfRule>
  </conditionalFormatting>
  <conditionalFormatting sqref="J103">
    <cfRule type="expression" dxfId="350" priority="704">
      <formula>$B103&gt;$B$15</formula>
    </cfRule>
  </conditionalFormatting>
  <conditionalFormatting sqref="J104">
    <cfRule type="expression" dxfId="349" priority="705">
      <formula>$B104&gt;$B$15</formula>
    </cfRule>
  </conditionalFormatting>
  <conditionalFormatting sqref="K110 K125:K129">
    <cfRule type="expression" dxfId="348" priority="706">
      <formula>$N$5="S"</formula>
    </cfRule>
  </conditionalFormatting>
  <conditionalFormatting sqref="K110 K125:K129">
    <cfRule type="containsText" dxfId="347" priority="707" operator="containsText" text="Preencha">
      <formula>NOT(ISERROR(SEARCH("Preencha",K110)))</formula>
    </cfRule>
    <cfRule type="cellIs" dxfId="346" priority="708" operator="equal">
      <formula>"Selecione uma opção:"</formula>
    </cfRule>
  </conditionalFormatting>
  <conditionalFormatting sqref="H44">
    <cfRule type="expression" dxfId="345" priority="709">
      <formula>$N$5="S"</formula>
    </cfRule>
  </conditionalFormatting>
  <conditionalFormatting sqref="H38">
    <cfRule type="expression" dxfId="344" priority="710">
      <formula>$N$5="S"</formula>
    </cfRule>
  </conditionalFormatting>
  <conditionalFormatting sqref="H38 H44">
    <cfRule type="containsText" dxfId="343" priority="711" operator="containsText" text="Preencha">
      <formula>NOT(ISERROR(SEARCH("Preencha",H38)))</formula>
    </cfRule>
    <cfRule type="cellIs" dxfId="342" priority="712" operator="equal">
      <formula>"Selecione uma opção:"</formula>
    </cfRule>
  </conditionalFormatting>
  <conditionalFormatting sqref="H42:H43">
    <cfRule type="expression" dxfId="341" priority="713">
      <formula>$N$5="S"</formula>
    </cfRule>
  </conditionalFormatting>
  <conditionalFormatting sqref="H42:H43">
    <cfRule type="containsText" dxfId="340" priority="714" operator="containsText" text="Preencha">
      <formula>NOT(ISERROR(SEARCH("Preencha",H42)))</formula>
    </cfRule>
    <cfRule type="cellIs" dxfId="339" priority="715" operator="equal">
      <formula>"Selecione uma opção:"</formula>
    </cfRule>
  </conditionalFormatting>
  <conditionalFormatting sqref="H41">
    <cfRule type="expression" dxfId="338" priority="716">
      <formula>$N$5="S"</formula>
    </cfRule>
  </conditionalFormatting>
  <conditionalFormatting sqref="H41">
    <cfRule type="containsText" dxfId="337" priority="717" operator="containsText" text="Preencha">
      <formula>NOT(ISERROR(SEARCH("Preencha",H41)))</formula>
    </cfRule>
    <cfRule type="cellIs" dxfId="336" priority="718" operator="equal">
      <formula>"Selecione uma opção:"</formula>
    </cfRule>
  </conditionalFormatting>
  <conditionalFormatting sqref="H39:H40">
    <cfRule type="expression" dxfId="335" priority="719">
      <formula>$N$5="S"</formula>
    </cfRule>
  </conditionalFormatting>
  <conditionalFormatting sqref="H39:H40">
    <cfRule type="containsText" dxfId="334" priority="720" operator="containsText" text="Preencha">
      <formula>NOT(ISERROR(SEARCH("Preencha",H39)))</formula>
    </cfRule>
    <cfRule type="cellIs" dxfId="333" priority="721" operator="equal">
      <formula>"Selecione uma opção:"</formula>
    </cfRule>
  </conditionalFormatting>
  <conditionalFormatting sqref="H45">
    <cfRule type="expression" dxfId="332" priority="722">
      <formula>$N$5="S"</formula>
    </cfRule>
  </conditionalFormatting>
  <conditionalFormatting sqref="H45">
    <cfRule type="containsText" dxfId="331" priority="723" operator="containsText" text="Preencha">
      <formula>NOT(ISERROR(SEARCH("Preencha",H45)))</formula>
    </cfRule>
    <cfRule type="cellIs" dxfId="330" priority="724" operator="equal">
      <formula>"Selecione uma opção:"</formula>
    </cfRule>
  </conditionalFormatting>
  <conditionalFormatting sqref="H46">
    <cfRule type="expression" dxfId="329" priority="725">
      <formula>$N$5="S"</formula>
    </cfRule>
  </conditionalFormatting>
  <conditionalFormatting sqref="H46">
    <cfRule type="containsText" dxfId="328" priority="726" operator="containsText" text="Preencha">
      <formula>NOT(ISERROR(SEARCH("Preencha",H46)))</formula>
    </cfRule>
    <cfRule type="cellIs" dxfId="327" priority="727" operator="equal">
      <formula>"Selecione uma opção:"</formula>
    </cfRule>
  </conditionalFormatting>
  <conditionalFormatting sqref="I53">
    <cfRule type="expression" dxfId="326" priority="728">
      <formula>$N$5="S"</formula>
    </cfRule>
  </conditionalFormatting>
  <conditionalFormatting sqref="I47">
    <cfRule type="expression" dxfId="325" priority="729">
      <formula>$N$5="S"</formula>
    </cfRule>
  </conditionalFormatting>
  <conditionalFormatting sqref="I47 I53">
    <cfRule type="containsText" dxfId="324" priority="730" operator="containsText" text="Preencha">
      <formula>NOT(ISERROR(SEARCH("Preencha",I47)))</formula>
    </cfRule>
    <cfRule type="cellIs" dxfId="323" priority="731" operator="equal">
      <formula>"Selecione uma opção:"</formula>
    </cfRule>
  </conditionalFormatting>
  <conditionalFormatting sqref="I51:I52">
    <cfRule type="expression" dxfId="322" priority="732">
      <formula>$N$5="S"</formula>
    </cfRule>
  </conditionalFormatting>
  <conditionalFormatting sqref="I51:I52">
    <cfRule type="containsText" dxfId="321" priority="733" operator="containsText" text="Preencha">
      <formula>NOT(ISERROR(SEARCH("Preencha",I51)))</formula>
    </cfRule>
    <cfRule type="cellIs" dxfId="320" priority="734" operator="equal">
      <formula>"Selecione uma opção:"</formula>
    </cfRule>
  </conditionalFormatting>
  <conditionalFormatting sqref="I50">
    <cfRule type="expression" dxfId="319" priority="735">
      <formula>$N$5="S"</formula>
    </cfRule>
  </conditionalFormatting>
  <conditionalFormatting sqref="I50">
    <cfRule type="containsText" dxfId="318" priority="736" operator="containsText" text="Preencha">
      <formula>NOT(ISERROR(SEARCH("Preencha",I50)))</formula>
    </cfRule>
    <cfRule type="cellIs" dxfId="317" priority="737" operator="equal">
      <formula>"Selecione uma opção:"</formula>
    </cfRule>
  </conditionalFormatting>
  <conditionalFormatting sqref="I48:I49">
    <cfRule type="expression" dxfId="316" priority="738">
      <formula>$N$5="S"</formula>
    </cfRule>
  </conditionalFormatting>
  <conditionalFormatting sqref="I48:I49">
    <cfRule type="containsText" dxfId="315" priority="739" operator="containsText" text="Preencha">
      <formula>NOT(ISERROR(SEARCH("Preencha",I48)))</formula>
    </cfRule>
    <cfRule type="cellIs" dxfId="314" priority="740" operator="equal">
      <formula>"Selecione uma opção:"</formula>
    </cfRule>
  </conditionalFormatting>
  <conditionalFormatting sqref="I54">
    <cfRule type="expression" dxfId="313" priority="741">
      <formula>$N$5="S"</formula>
    </cfRule>
  </conditionalFormatting>
  <conditionalFormatting sqref="I54">
    <cfRule type="containsText" dxfId="312" priority="742" operator="containsText" text="Preencha">
      <formula>NOT(ISERROR(SEARCH("Preencha",I54)))</formula>
    </cfRule>
    <cfRule type="cellIs" dxfId="311" priority="743" operator="equal">
      <formula>"Selecione uma opção:"</formula>
    </cfRule>
  </conditionalFormatting>
  <conditionalFormatting sqref="I62">
    <cfRule type="expression" dxfId="310" priority="744">
      <formula>$N$5="S"</formula>
    </cfRule>
  </conditionalFormatting>
  <conditionalFormatting sqref="I56">
    <cfRule type="expression" dxfId="309" priority="745">
      <formula>$N$5="S"</formula>
    </cfRule>
  </conditionalFormatting>
  <conditionalFormatting sqref="I56 I62">
    <cfRule type="containsText" dxfId="308" priority="746" operator="containsText" text="Preencha">
      <formula>NOT(ISERROR(SEARCH("Preencha",I56)))</formula>
    </cfRule>
    <cfRule type="cellIs" dxfId="307" priority="747" operator="equal">
      <formula>"Selecione uma opção:"</formula>
    </cfRule>
  </conditionalFormatting>
  <conditionalFormatting sqref="I60:I61">
    <cfRule type="expression" dxfId="306" priority="748">
      <formula>$N$5="S"</formula>
    </cfRule>
  </conditionalFormatting>
  <conditionalFormatting sqref="I60:I61">
    <cfRule type="containsText" dxfId="305" priority="749" operator="containsText" text="Preencha">
      <formula>NOT(ISERROR(SEARCH("Preencha",I60)))</formula>
    </cfRule>
    <cfRule type="cellIs" dxfId="304" priority="750" operator="equal">
      <formula>"Selecione uma opção:"</formula>
    </cfRule>
  </conditionalFormatting>
  <conditionalFormatting sqref="I59">
    <cfRule type="expression" dxfId="303" priority="751">
      <formula>$N$5="S"</formula>
    </cfRule>
  </conditionalFormatting>
  <conditionalFormatting sqref="I59">
    <cfRule type="containsText" dxfId="302" priority="752" operator="containsText" text="Preencha">
      <formula>NOT(ISERROR(SEARCH("Preencha",I59)))</formula>
    </cfRule>
    <cfRule type="cellIs" dxfId="301" priority="753" operator="equal">
      <formula>"Selecione uma opção:"</formula>
    </cfRule>
  </conditionalFormatting>
  <conditionalFormatting sqref="I57:I58">
    <cfRule type="expression" dxfId="300" priority="754">
      <formula>$N$5="S"</formula>
    </cfRule>
  </conditionalFormatting>
  <conditionalFormatting sqref="I57:I58">
    <cfRule type="containsText" dxfId="299" priority="755" operator="containsText" text="Preencha">
      <formula>NOT(ISERROR(SEARCH("Preencha",I57)))</formula>
    </cfRule>
    <cfRule type="cellIs" dxfId="298" priority="756" operator="equal">
      <formula>"Selecione uma opção:"</formula>
    </cfRule>
  </conditionalFormatting>
  <conditionalFormatting sqref="I63">
    <cfRule type="expression" dxfId="297" priority="757">
      <formula>$N$5="S"</formula>
    </cfRule>
  </conditionalFormatting>
  <conditionalFormatting sqref="I63">
    <cfRule type="containsText" dxfId="296" priority="758" operator="containsText" text="Preencha">
      <formula>NOT(ISERROR(SEARCH("Preencha",I63)))</formula>
    </cfRule>
    <cfRule type="cellIs" dxfId="295" priority="759" operator="equal">
      <formula>"Selecione uma opção:"</formula>
    </cfRule>
  </conditionalFormatting>
  <conditionalFormatting sqref="I71">
    <cfRule type="expression" dxfId="294" priority="760">
      <formula>$N$5="S"</formula>
    </cfRule>
  </conditionalFormatting>
  <conditionalFormatting sqref="I65">
    <cfRule type="expression" dxfId="293" priority="761">
      <formula>$N$5="S"</formula>
    </cfRule>
  </conditionalFormatting>
  <conditionalFormatting sqref="I65 I71">
    <cfRule type="containsText" dxfId="292" priority="762" operator="containsText" text="Preencha">
      <formula>NOT(ISERROR(SEARCH("Preencha",I65)))</formula>
    </cfRule>
    <cfRule type="cellIs" dxfId="291" priority="763" operator="equal">
      <formula>"Selecione uma opção:"</formula>
    </cfRule>
  </conditionalFormatting>
  <conditionalFormatting sqref="I69:I70">
    <cfRule type="expression" dxfId="290" priority="764">
      <formula>$N$5="S"</formula>
    </cfRule>
  </conditionalFormatting>
  <conditionalFormatting sqref="I69:I70">
    <cfRule type="containsText" dxfId="289" priority="765" operator="containsText" text="Preencha">
      <formula>NOT(ISERROR(SEARCH("Preencha",I69)))</formula>
    </cfRule>
    <cfRule type="cellIs" dxfId="288" priority="766" operator="equal">
      <formula>"Selecione uma opção:"</formula>
    </cfRule>
  </conditionalFormatting>
  <conditionalFormatting sqref="I68">
    <cfRule type="expression" dxfId="287" priority="767">
      <formula>$N$5="S"</formula>
    </cfRule>
  </conditionalFormatting>
  <conditionalFormatting sqref="I68">
    <cfRule type="containsText" dxfId="286" priority="768" operator="containsText" text="Preencha">
      <formula>NOT(ISERROR(SEARCH("Preencha",I68)))</formula>
    </cfRule>
    <cfRule type="cellIs" dxfId="285" priority="769" operator="equal">
      <formula>"Selecione uma opção:"</formula>
    </cfRule>
  </conditionalFormatting>
  <conditionalFormatting sqref="I66:I67">
    <cfRule type="expression" dxfId="284" priority="770">
      <formula>$N$5="S"</formula>
    </cfRule>
  </conditionalFormatting>
  <conditionalFormatting sqref="I66:I67">
    <cfRule type="containsText" dxfId="283" priority="771" operator="containsText" text="Preencha">
      <formula>NOT(ISERROR(SEARCH("Preencha",I66)))</formula>
    </cfRule>
    <cfRule type="cellIs" dxfId="282" priority="772" operator="equal">
      <formula>"Selecione uma opção:"</formula>
    </cfRule>
  </conditionalFormatting>
  <conditionalFormatting sqref="I72">
    <cfRule type="expression" dxfId="281" priority="773">
      <formula>$N$5="S"</formula>
    </cfRule>
  </conditionalFormatting>
  <conditionalFormatting sqref="I72">
    <cfRule type="containsText" dxfId="280" priority="774" operator="containsText" text="Preencha">
      <formula>NOT(ISERROR(SEARCH("Preencha",I72)))</formula>
    </cfRule>
    <cfRule type="cellIs" dxfId="279" priority="775" operator="equal">
      <formula>"Selecione uma opção:"</formula>
    </cfRule>
  </conditionalFormatting>
  <conditionalFormatting sqref="I80">
    <cfRule type="expression" dxfId="278" priority="776">
      <formula>$N$5="S"</formula>
    </cfRule>
  </conditionalFormatting>
  <conditionalFormatting sqref="I74">
    <cfRule type="expression" dxfId="277" priority="777">
      <formula>$N$5="S"</formula>
    </cfRule>
  </conditionalFormatting>
  <conditionalFormatting sqref="I74 I80">
    <cfRule type="containsText" dxfId="276" priority="778" operator="containsText" text="Preencha">
      <formula>NOT(ISERROR(SEARCH("Preencha",I74)))</formula>
    </cfRule>
    <cfRule type="cellIs" dxfId="275" priority="779" operator="equal">
      <formula>"Selecione uma opção:"</formula>
    </cfRule>
  </conditionalFormatting>
  <conditionalFormatting sqref="I78:I79">
    <cfRule type="expression" dxfId="274" priority="780">
      <formula>$N$5="S"</formula>
    </cfRule>
  </conditionalFormatting>
  <conditionalFormatting sqref="I78:I79">
    <cfRule type="containsText" dxfId="273" priority="781" operator="containsText" text="Preencha">
      <formula>NOT(ISERROR(SEARCH("Preencha",I78)))</formula>
    </cfRule>
    <cfRule type="cellIs" dxfId="272" priority="782" operator="equal">
      <formula>"Selecione uma opção:"</formula>
    </cfRule>
  </conditionalFormatting>
  <conditionalFormatting sqref="I77">
    <cfRule type="expression" dxfId="271" priority="783">
      <formula>$N$5="S"</formula>
    </cfRule>
  </conditionalFormatting>
  <conditionalFormatting sqref="I77">
    <cfRule type="containsText" dxfId="270" priority="784" operator="containsText" text="Preencha">
      <formula>NOT(ISERROR(SEARCH("Preencha",I77)))</formula>
    </cfRule>
    <cfRule type="cellIs" dxfId="269" priority="785" operator="equal">
      <formula>"Selecione uma opção:"</formula>
    </cfRule>
  </conditionalFormatting>
  <conditionalFormatting sqref="I75:I76">
    <cfRule type="expression" dxfId="268" priority="786">
      <formula>$N$5="S"</formula>
    </cfRule>
  </conditionalFormatting>
  <conditionalFormatting sqref="I75:I76">
    <cfRule type="containsText" dxfId="267" priority="787" operator="containsText" text="Preencha">
      <formula>NOT(ISERROR(SEARCH("Preencha",I75)))</formula>
    </cfRule>
    <cfRule type="cellIs" dxfId="266" priority="788" operator="equal">
      <formula>"Selecione uma opção:"</formula>
    </cfRule>
  </conditionalFormatting>
  <conditionalFormatting sqref="I81">
    <cfRule type="expression" dxfId="265" priority="789">
      <formula>$N$5="S"</formula>
    </cfRule>
  </conditionalFormatting>
  <conditionalFormatting sqref="I81">
    <cfRule type="containsText" dxfId="264" priority="790" operator="containsText" text="Preencha">
      <formula>NOT(ISERROR(SEARCH("Preencha",I81)))</formula>
    </cfRule>
    <cfRule type="cellIs" dxfId="263" priority="791" operator="equal">
      <formula>"Selecione uma opção:"</formula>
    </cfRule>
  </conditionalFormatting>
  <conditionalFormatting sqref="I89">
    <cfRule type="expression" dxfId="262" priority="792">
      <formula>$N$5="S"</formula>
    </cfRule>
  </conditionalFormatting>
  <conditionalFormatting sqref="I83">
    <cfRule type="expression" dxfId="261" priority="793">
      <formula>$N$5="S"</formula>
    </cfRule>
  </conditionalFormatting>
  <conditionalFormatting sqref="I83 I89">
    <cfRule type="containsText" dxfId="260" priority="794" operator="containsText" text="Preencha">
      <formula>NOT(ISERROR(SEARCH("Preencha",I83)))</formula>
    </cfRule>
    <cfRule type="cellIs" dxfId="259" priority="795" operator="equal">
      <formula>"Selecione uma opção:"</formula>
    </cfRule>
  </conditionalFormatting>
  <conditionalFormatting sqref="I87:I88">
    <cfRule type="expression" dxfId="258" priority="796">
      <formula>$N$5="S"</formula>
    </cfRule>
  </conditionalFormatting>
  <conditionalFormatting sqref="I87:I88">
    <cfRule type="containsText" dxfId="257" priority="797" operator="containsText" text="Preencha">
      <formula>NOT(ISERROR(SEARCH("Preencha",I87)))</formula>
    </cfRule>
    <cfRule type="cellIs" dxfId="256" priority="798" operator="equal">
      <formula>"Selecione uma opção:"</formula>
    </cfRule>
  </conditionalFormatting>
  <conditionalFormatting sqref="I86">
    <cfRule type="expression" dxfId="255" priority="799">
      <formula>$N$5="S"</formula>
    </cfRule>
  </conditionalFormatting>
  <conditionalFormatting sqref="I86">
    <cfRule type="containsText" dxfId="254" priority="800" operator="containsText" text="Preencha">
      <formula>NOT(ISERROR(SEARCH("Preencha",I86)))</formula>
    </cfRule>
    <cfRule type="cellIs" dxfId="253" priority="801" operator="equal">
      <formula>"Selecione uma opção:"</formula>
    </cfRule>
  </conditionalFormatting>
  <conditionalFormatting sqref="I84:I85">
    <cfRule type="expression" dxfId="252" priority="802">
      <formula>$N$5="S"</formula>
    </cfRule>
  </conditionalFormatting>
  <conditionalFormatting sqref="I84:I85">
    <cfRule type="containsText" dxfId="251" priority="803" operator="containsText" text="Preencha">
      <formula>NOT(ISERROR(SEARCH("Preencha",I84)))</formula>
    </cfRule>
    <cfRule type="cellIs" dxfId="250" priority="804" operator="equal">
      <formula>"Selecione uma opção:"</formula>
    </cfRule>
  </conditionalFormatting>
  <conditionalFormatting sqref="I90">
    <cfRule type="expression" dxfId="249" priority="805">
      <formula>$N$5="S"</formula>
    </cfRule>
  </conditionalFormatting>
  <conditionalFormatting sqref="I90">
    <cfRule type="containsText" dxfId="248" priority="806" operator="containsText" text="Preencha">
      <formula>NOT(ISERROR(SEARCH("Preencha",I90)))</formula>
    </cfRule>
    <cfRule type="cellIs" dxfId="247" priority="807" operator="equal">
      <formula>"Selecione uma opção:"</formula>
    </cfRule>
  </conditionalFormatting>
  <conditionalFormatting sqref="I98">
    <cfRule type="expression" dxfId="246" priority="808">
      <formula>$N$5="S"</formula>
    </cfRule>
  </conditionalFormatting>
  <conditionalFormatting sqref="I92">
    <cfRule type="expression" dxfId="245" priority="809">
      <formula>$N$5="S"</formula>
    </cfRule>
  </conditionalFormatting>
  <conditionalFormatting sqref="I92 I98">
    <cfRule type="containsText" dxfId="244" priority="810" operator="containsText" text="Preencha">
      <formula>NOT(ISERROR(SEARCH("Preencha",I92)))</formula>
    </cfRule>
    <cfRule type="cellIs" dxfId="243" priority="811" operator="equal">
      <formula>"Selecione uma opção:"</formula>
    </cfRule>
  </conditionalFormatting>
  <conditionalFormatting sqref="I96:I97">
    <cfRule type="expression" dxfId="242" priority="812">
      <formula>$N$5="S"</formula>
    </cfRule>
  </conditionalFormatting>
  <conditionalFormatting sqref="I96:I97">
    <cfRule type="containsText" dxfId="241" priority="813" operator="containsText" text="Preencha">
      <formula>NOT(ISERROR(SEARCH("Preencha",I96)))</formula>
    </cfRule>
    <cfRule type="cellIs" dxfId="240" priority="814" operator="equal">
      <formula>"Selecione uma opção:"</formula>
    </cfRule>
  </conditionalFormatting>
  <conditionalFormatting sqref="I95">
    <cfRule type="expression" dxfId="239" priority="815">
      <formula>$N$5="S"</formula>
    </cfRule>
  </conditionalFormatting>
  <conditionalFormatting sqref="I95">
    <cfRule type="containsText" dxfId="238" priority="816" operator="containsText" text="Preencha">
      <formula>NOT(ISERROR(SEARCH("Preencha",I95)))</formula>
    </cfRule>
    <cfRule type="cellIs" dxfId="237" priority="817" operator="equal">
      <formula>"Selecione uma opção:"</formula>
    </cfRule>
  </conditionalFormatting>
  <conditionalFormatting sqref="I93:I94">
    <cfRule type="expression" dxfId="236" priority="818">
      <formula>$N$5="S"</formula>
    </cfRule>
  </conditionalFormatting>
  <conditionalFormatting sqref="I93:I94">
    <cfRule type="containsText" dxfId="235" priority="819" operator="containsText" text="Preencha">
      <formula>NOT(ISERROR(SEARCH("Preencha",I93)))</formula>
    </cfRule>
    <cfRule type="cellIs" dxfId="234" priority="820" operator="equal">
      <formula>"Selecione uma opção:"</formula>
    </cfRule>
  </conditionalFormatting>
  <conditionalFormatting sqref="I99">
    <cfRule type="expression" dxfId="233" priority="821">
      <formula>$N$5="S"</formula>
    </cfRule>
  </conditionalFormatting>
  <conditionalFormatting sqref="I99">
    <cfRule type="containsText" dxfId="232" priority="822" operator="containsText" text="Preencha">
      <formula>NOT(ISERROR(SEARCH("Preencha",I99)))</formula>
    </cfRule>
    <cfRule type="cellIs" dxfId="231" priority="823" operator="equal">
      <formula>"Selecione uma opção:"</formula>
    </cfRule>
  </conditionalFormatting>
  <conditionalFormatting sqref="I107">
    <cfRule type="expression" dxfId="230" priority="824">
      <formula>$N$5="S"</formula>
    </cfRule>
  </conditionalFormatting>
  <conditionalFormatting sqref="I101">
    <cfRule type="expression" dxfId="229" priority="825">
      <formula>$N$5="S"</formula>
    </cfRule>
  </conditionalFormatting>
  <conditionalFormatting sqref="I101 I107">
    <cfRule type="containsText" dxfId="228" priority="826" operator="containsText" text="Preencha">
      <formula>NOT(ISERROR(SEARCH("Preencha",I101)))</formula>
    </cfRule>
    <cfRule type="cellIs" dxfId="227" priority="827" operator="equal">
      <formula>"Selecione uma opção:"</formula>
    </cfRule>
  </conditionalFormatting>
  <conditionalFormatting sqref="I105:I106">
    <cfRule type="expression" dxfId="226" priority="828">
      <formula>$N$5="S"</formula>
    </cfRule>
  </conditionalFormatting>
  <conditionalFormatting sqref="I105:I106">
    <cfRule type="containsText" dxfId="225" priority="829" operator="containsText" text="Preencha">
      <formula>NOT(ISERROR(SEARCH("Preencha",I105)))</formula>
    </cfRule>
    <cfRule type="cellIs" dxfId="224" priority="830" operator="equal">
      <formula>"Selecione uma opção:"</formula>
    </cfRule>
  </conditionalFormatting>
  <conditionalFormatting sqref="I104">
    <cfRule type="expression" dxfId="223" priority="831">
      <formula>$N$5="S"</formula>
    </cfRule>
  </conditionalFormatting>
  <conditionalFormatting sqref="I104">
    <cfRule type="containsText" dxfId="222" priority="832" operator="containsText" text="Preencha">
      <formula>NOT(ISERROR(SEARCH("Preencha",I104)))</formula>
    </cfRule>
    <cfRule type="cellIs" dxfId="221" priority="833" operator="equal">
      <formula>"Selecione uma opção:"</formula>
    </cfRule>
  </conditionalFormatting>
  <conditionalFormatting sqref="I102:I103">
    <cfRule type="expression" dxfId="220" priority="834">
      <formula>$N$5="S"</formula>
    </cfRule>
  </conditionalFormatting>
  <conditionalFormatting sqref="I102:I103">
    <cfRule type="containsText" dxfId="219" priority="835" operator="containsText" text="Preencha">
      <formula>NOT(ISERROR(SEARCH("Preencha",I102)))</formula>
    </cfRule>
    <cfRule type="cellIs" dxfId="218" priority="836" operator="equal">
      <formula>"Selecione uma opção:"</formula>
    </cfRule>
  </conditionalFormatting>
  <conditionalFormatting sqref="I108">
    <cfRule type="expression" dxfId="217" priority="837">
      <formula>$N$5="S"</formula>
    </cfRule>
  </conditionalFormatting>
  <conditionalFormatting sqref="I108">
    <cfRule type="containsText" dxfId="216" priority="838" operator="containsText" text="Preencha">
      <formula>NOT(ISERROR(SEARCH("Preencha",I108)))</formula>
    </cfRule>
    <cfRule type="cellIs" dxfId="215" priority="839" operator="equal">
      <formula>"Selecione uma opção:"</formula>
    </cfRule>
  </conditionalFormatting>
  <conditionalFormatting sqref="H53">
    <cfRule type="expression" dxfId="214" priority="840">
      <formula>$N$5="S"</formula>
    </cfRule>
  </conditionalFormatting>
  <conditionalFormatting sqref="H47">
    <cfRule type="expression" dxfId="213" priority="841">
      <formula>$N$5="S"</formula>
    </cfRule>
  </conditionalFormatting>
  <conditionalFormatting sqref="H47 H53">
    <cfRule type="containsText" dxfId="212" priority="842" operator="containsText" text="Preencha">
      <formula>NOT(ISERROR(SEARCH("Preencha",H47)))</formula>
    </cfRule>
    <cfRule type="cellIs" dxfId="211" priority="843" operator="equal">
      <formula>"Selecione uma opção:"</formula>
    </cfRule>
  </conditionalFormatting>
  <conditionalFormatting sqref="H51:H52">
    <cfRule type="expression" dxfId="210" priority="844">
      <formula>$N$5="S"</formula>
    </cfRule>
  </conditionalFormatting>
  <conditionalFormatting sqref="H51:H52">
    <cfRule type="containsText" dxfId="209" priority="845" operator="containsText" text="Preencha">
      <formula>NOT(ISERROR(SEARCH("Preencha",H51)))</formula>
    </cfRule>
    <cfRule type="cellIs" dxfId="208" priority="846" operator="equal">
      <formula>"Selecione uma opção:"</formula>
    </cfRule>
  </conditionalFormatting>
  <conditionalFormatting sqref="H50">
    <cfRule type="expression" dxfId="207" priority="847">
      <formula>$N$5="S"</formula>
    </cfRule>
  </conditionalFormatting>
  <conditionalFormatting sqref="H50">
    <cfRule type="containsText" dxfId="206" priority="848" operator="containsText" text="Preencha">
      <formula>NOT(ISERROR(SEARCH("Preencha",H50)))</formula>
    </cfRule>
    <cfRule type="cellIs" dxfId="205" priority="849" operator="equal">
      <formula>"Selecione uma opção:"</formula>
    </cfRule>
  </conditionalFormatting>
  <conditionalFormatting sqref="H48:H49">
    <cfRule type="expression" dxfId="204" priority="850">
      <formula>$N$5="S"</formula>
    </cfRule>
  </conditionalFormatting>
  <conditionalFormatting sqref="H48:H49">
    <cfRule type="containsText" dxfId="203" priority="851" operator="containsText" text="Preencha">
      <formula>NOT(ISERROR(SEARCH("Preencha",H48)))</formula>
    </cfRule>
    <cfRule type="cellIs" dxfId="202" priority="852" operator="equal">
      <formula>"Selecione uma opção:"</formula>
    </cfRule>
  </conditionalFormatting>
  <conditionalFormatting sqref="H54">
    <cfRule type="expression" dxfId="201" priority="853">
      <formula>$N$5="S"</formula>
    </cfRule>
  </conditionalFormatting>
  <conditionalFormatting sqref="H54">
    <cfRule type="containsText" dxfId="200" priority="854" operator="containsText" text="Preencha">
      <formula>NOT(ISERROR(SEARCH("Preencha",H54)))</formula>
    </cfRule>
    <cfRule type="cellIs" dxfId="199" priority="855" operator="equal">
      <formula>"Selecione uma opção:"</formula>
    </cfRule>
  </conditionalFormatting>
  <conditionalFormatting sqref="H55">
    <cfRule type="expression" dxfId="198" priority="856">
      <formula>$N$5="S"</formula>
    </cfRule>
  </conditionalFormatting>
  <conditionalFormatting sqref="H55">
    <cfRule type="containsText" dxfId="197" priority="857" operator="containsText" text="Preencha">
      <formula>NOT(ISERROR(SEARCH("Preencha",H55)))</formula>
    </cfRule>
    <cfRule type="cellIs" dxfId="196" priority="858" operator="equal">
      <formula>"Selecione uma opção:"</formula>
    </cfRule>
  </conditionalFormatting>
  <conditionalFormatting sqref="H62">
    <cfRule type="expression" dxfId="195" priority="859">
      <formula>$N$5="S"</formula>
    </cfRule>
  </conditionalFormatting>
  <conditionalFormatting sqref="H56">
    <cfRule type="expression" dxfId="194" priority="860">
      <formula>$N$5="S"</formula>
    </cfRule>
  </conditionalFormatting>
  <conditionalFormatting sqref="H56 H62">
    <cfRule type="containsText" dxfId="193" priority="861" operator="containsText" text="Preencha">
      <formula>NOT(ISERROR(SEARCH("Preencha",H56)))</formula>
    </cfRule>
    <cfRule type="cellIs" dxfId="192" priority="862" operator="equal">
      <formula>"Selecione uma opção:"</formula>
    </cfRule>
  </conditionalFormatting>
  <conditionalFormatting sqref="H60:H61">
    <cfRule type="expression" dxfId="191" priority="863">
      <formula>$N$5="S"</formula>
    </cfRule>
  </conditionalFormatting>
  <conditionalFormatting sqref="H60:H61">
    <cfRule type="containsText" dxfId="190" priority="864" operator="containsText" text="Preencha">
      <formula>NOT(ISERROR(SEARCH("Preencha",H60)))</formula>
    </cfRule>
    <cfRule type="cellIs" dxfId="189" priority="865" operator="equal">
      <formula>"Selecione uma opção:"</formula>
    </cfRule>
  </conditionalFormatting>
  <conditionalFormatting sqref="H59">
    <cfRule type="expression" dxfId="188" priority="866">
      <formula>$N$5="S"</formula>
    </cfRule>
  </conditionalFormatting>
  <conditionalFormatting sqref="H59">
    <cfRule type="containsText" dxfId="187" priority="867" operator="containsText" text="Preencha">
      <formula>NOT(ISERROR(SEARCH("Preencha",H59)))</formula>
    </cfRule>
    <cfRule type="cellIs" dxfId="186" priority="868" operator="equal">
      <formula>"Selecione uma opção:"</formula>
    </cfRule>
  </conditionalFormatting>
  <conditionalFormatting sqref="H57:H58">
    <cfRule type="expression" dxfId="185" priority="869">
      <formula>$N$5="S"</formula>
    </cfRule>
  </conditionalFormatting>
  <conditionalFormatting sqref="H57:H58">
    <cfRule type="containsText" dxfId="184" priority="870" operator="containsText" text="Preencha">
      <formula>NOT(ISERROR(SEARCH("Preencha",H57)))</formula>
    </cfRule>
    <cfRule type="cellIs" dxfId="183" priority="871" operator="equal">
      <formula>"Selecione uma opção:"</formula>
    </cfRule>
  </conditionalFormatting>
  <conditionalFormatting sqref="H63">
    <cfRule type="expression" dxfId="182" priority="872">
      <formula>$N$5="S"</formula>
    </cfRule>
  </conditionalFormatting>
  <conditionalFormatting sqref="H63">
    <cfRule type="containsText" dxfId="181" priority="873" operator="containsText" text="Preencha">
      <formula>NOT(ISERROR(SEARCH("Preencha",H63)))</formula>
    </cfRule>
    <cfRule type="cellIs" dxfId="180" priority="874" operator="equal">
      <formula>"Selecione uma opção:"</formula>
    </cfRule>
  </conditionalFormatting>
  <conditionalFormatting sqref="H64">
    <cfRule type="expression" dxfId="179" priority="875">
      <formula>$N$5="S"</formula>
    </cfRule>
  </conditionalFormatting>
  <conditionalFormatting sqref="H64">
    <cfRule type="containsText" dxfId="178" priority="876" operator="containsText" text="Preencha">
      <formula>NOT(ISERROR(SEARCH("Preencha",H64)))</formula>
    </cfRule>
    <cfRule type="cellIs" dxfId="177" priority="877" operator="equal">
      <formula>"Selecione uma opção:"</formula>
    </cfRule>
  </conditionalFormatting>
  <conditionalFormatting sqref="H71">
    <cfRule type="expression" dxfId="176" priority="878">
      <formula>$N$5="S"</formula>
    </cfRule>
  </conditionalFormatting>
  <conditionalFormatting sqref="H65">
    <cfRule type="expression" dxfId="175" priority="879">
      <formula>$N$5="S"</formula>
    </cfRule>
  </conditionalFormatting>
  <conditionalFormatting sqref="H65 H71">
    <cfRule type="containsText" dxfId="174" priority="880" operator="containsText" text="Preencha">
      <formula>NOT(ISERROR(SEARCH("Preencha",H65)))</formula>
    </cfRule>
    <cfRule type="cellIs" dxfId="173" priority="881" operator="equal">
      <formula>"Selecione uma opção:"</formula>
    </cfRule>
  </conditionalFormatting>
  <conditionalFormatting sqref="H69:H70">
    <cfRule type="expression" dxfId="172" priority="882">
      <formula>$N$5="S"</formula>
    </cfRule>
  </conditionalFormatting>
  <conditionalFormatting sqref="H69:H70">
    <cfRule type="containsText" dxfId="171" priority="883" operator="containsText" text="Preencha">
      <formula>NOT(ISERROR(SEARCH("Preencha",H69)))</formula>
    </cfRule>
    <cfRule type="cellIs" dxfId="170" priority="884" operator="equal">
      <formula>"Selecione uma opção:"</formula>
    </cfRule>
  </conditionalFormatting>
  <conditionalFormatting sqref="H68">
    <cfRule type="expression" dxfId="169" priority="885">
      <formula>$N$5="S"</formula>
    </cfRule>
  </conditionalFormatting>
  <conditionalFormatting sqref="H68">
    <cfRule type="containsText" dxfId="168" priority="886" operator="containsText" text="Preencha">
      <formula>NOT(ISERROR(SEARCH("Preencha",H68)))</formula>
    </cfRule>
    <cfRule type="cellIs" dxfId="167" priority="887" operator="equal">
      <formula>"Selecione uma opção:"</formula>
    </cfRule>
  </conditionalFormatting>
  <conditionalFormatting sqref="H66:H67">
    <cfRule type="expression" dxfId="166" priority="888">
      <formula>$N$5="S"</formula>
    </cfRule>
  </conditionalFormatting>
  <conditionalFormatting sqref="H66:H67">
    <cfRule type="containsText" dxfId="165" priority="889" operator="containsText" text="Preencha">
      <formula>NOT(ISERROR(SEARCH("Preencha",H66)))</formula>
    </cfRule>
    <cfRule type="cellIs" dxfId="164" priority="890" operator="equal">
      <formula>"Selecione uma opção:"</formula>
    </cfRule>
  </conditionalFormatting>
  <conditionalFormatting sqref="H72">
    <cfRule type="expression" dxfId="163" priority="891">
      <formula>$N$5="S"</formula>
    </cfRule>
  </conditionalFormatting>
  <conditionalFormatting sqref="H72">
    <cfRule type="containsText" dxfId="162" priority="892" operator="containsText" text="Preencha">
      <formula>NOT(ISERROR(SEARCH("Preencha",H72)))</formula>
    </cfRule>
    <cfRule type="cellIs" dxfId="161" priority="893" operator="equal">
      <formula>"Selecione uma opção:"</formula>
    </cfRule>
  </conditionalFormatting>
  <conditionalFormatting sqref="H73">
    <cfRule type="expression" dxfId="160" priority="894">
      <formula>$N$5="S"</formula>
    </cfRule>
  </conditionalFormatting>
  <conditionalFormatting sqref="H73">
    <cfRule type="containsText" dxfId="159" priority="895" operator="containsText" text="Preencha">
      <formula>NOT(ISERROR(SEARCH("Preencha",H73)))</formula>
    </cfRule>
    <cfRule type="cellIs" dxfId="158" priority="896" operator="equal">
      <formula>"Selecione uma opção:"</formula>
    </cfRule>
  </conditionalFormatting>
  <conditionalFormatting sqref="H82">
    <cfRule type="expression" dxfId="157" priority="897">
      <formula>$N$5="S"</formula>
    </cfRule>
  </conditionalFormatting>
  <conditionalFormatting sqref="H82">
    <cfRule type="containsText" dxfId="156" priority="898" operator="containsText" text="Preencha">
      <formula>NOT(ISERROR(SEARCH("Preencha",H82)))</formula>
    </cfRule>
    <cfRule type="cellIs" dxfId="155" priority="899" operator="equal">
      <formula>"Selecione uma opção:"</formula>
    </cfRule>
  </conditionalFormatting>
  <conditionalFormatting sqref="G13:J14">
    <cfRule type="containsText" dxfId="154" priority="900" operator="containsText" text="Preencha">
      <formula>NOT(ISERROR(SEARCH("Preencha",G13)))</formula>
    </cfRule>
    <cfRule type="cellIs" dxfId="153" priority="901" operator="equal">
      <formula>"Selecione uma opção:"</formula>
    </cfRule>
  </conditionalFormatting>
  <conditionalFormatting sqref="H91">
    <cfRule type="expression" dxfId="152" priority="902">
      <formula>$N$5="S"</formula>
    </cfRule>
  </conditionalFormatting>
  <conditionalFormatting sqref="H91">
    <cfRule type="containsText" dxfId="151" priority="903" operator="containsText" text="Preencha">
      <formula>NOT(ISERROR(SEARCH("Preencha",H91)))</formula>
    </cfRule>
    <cfRule type="cellIs" dxfId="150" priority="904" operator="equal">
      <formula>"Selecione uma opção:"</formula>
    </cfRule>
  </conditionalFormatting>
  <conditionalFormatting sqref="K13:K14">
    <cfRule type="expression" dxfId="149" priority="905">
      <formula>$N$5="S"</formula>
    </cfRule>
  </conditionalFormatting>
  <conditionalFormatting sqref="B111:J112 B113:B119 B122 K121:K124 K111:K119">
    <cfRule type="containsText" dxfId="148" priority="906" operator="containsText" text="Preencha">
      <formula>NOT(ISERROR(SEARCH("Preencha",B111)))</formula>
    </cfRule>
    <cfRule type="cellIs" dxfId="147" priority="907" operator="equal">
      <formula>"Selecione uma opção:"</formula>
    </cfRule>
  </conditionalFormatting>
  <conditionalFormatting sqref="H100">
    <cfRule type="expression" dxfId="146" priority="908">
      <formula>$N$5="S"</formula>
    </cfRule>
  </conditionalFormatting>
  <conditionalFormatting sqref="H100">
    <cfRule type="containsText" dxfId="145" priority="909" operator="containsText" text="Preencha">
      <formula>NOT(ISERROR(SEARCH("Preencha",H100)))</formula>
    </cfRule>
    <cfRule type="cellIs" dxfId="144" priority="910" operator="equal">
      <formula>"Selecione uma opção:"</formula>
    </cfRule>
  </conditionalFormatting>
  <conditionalFormatting sqref="H109">
    <cfRule type="expression" dxfId="143" priority="911">
      <formula>$N$5="S"</formula>
    </cfRule>
  </conditionalFormatting>
  <conditionalFormatting sqref="H109">
    <cfRule type="containsText" dxfId="142" priority="912" operator="containsText" text="Preencha">
      <formula>NOT(ISERROR(SEARCH("Preencha",H109)))</formula>
    </cfRule>
    <cfRule type="cellIs" dxfId="141" priority="913" operator="equal">
      <formula>"Selecione uma opção:"</formula>
    </cfRule>
  </conditionalFormatting>
  <conditionalFormatting sqref="B13:F14 K13:K14">
    <cfRule type="containsText" dxfId="140" priority="914" operator="containsText" text="Preencha">
      <formula>NOT(ISERROR(SEARCH("Preencha",B13)))</formula>
    </cfRule>
    <cfRule type="cellIs" dxfId="139" priority="915" operator="equal">
      <formula>"Selecione uma opção:"</formula>
    </cfRule>
  </conditionalFormatting>
  <conditionalFormatting sqref="B111:J112 B113:B119 B122">
    <cfRule type="expression" dxfId="138" priority="916">
      <formula>#REF!="Selecione uma opção:"</formula>
    </cfRule>
    <cfRule type="expression" dxfId="137" priority="917">
      <formula>#REF!="  Não reembolsável"</formula>
    </cfRule>
  </conditionalFormatting>
  <conditionalFormatting sqref="D116:E116 D117:D119 D122:G122">
    <cfRule type="expression" dxfId="136" priority="918">
      <formula>$B116&gt;$B$15</formula>
    </cfRule>
  </conditionalFormatting>
  <conditionalFormatting sqref="B123:E124">
    <cfRule type="containsText" dxfId="135" priority="919" operator="containsText" text="Preencha">
      <formula>NOT(ISERROR(SEARCH("Preencha",B123)))</formula>
    </cfRule>
    <cfRule type="cellIs" dxfId="134" priority="920" operator="equal">
      <formula>"Selecione uma opção:"</formula>
    </cfRule>
  </conditionalFormatting>
  <conditionalFormatting sqref="B123:E124">
    <cfRule type="expression" dxfId="133" priority="921">
      <formula>#REF!="Selecione uma opção:"</formula>
    </cfRule>
    <cfRule type="expression" dxfId="132" priority="922">
      <formula>#REF!="  Não reembolsável"</formula>
    </cfRule>
  </conditionalFormatting>
  <conditionalFormatting sqref="F123:F124">
    <cfRule type="containsText" dxfId="131" priority="923" operator="containsText" text="Preencha">
      <formula>NOT(ISERROR(SEARCH("Preencha",F123)))</formula>
    </cfRule>
    <cfRule type="cellIs" dxfId="130" priority="924" operator="equal">
      <formula>"Selecione uma opção:"</formula>
    </cfRule>
  </conditionalFormatting>
  <conditionalFormatting sqref="F123:F124">
    <cfRule type="expression" dxfId="129" priority="925">
      <formula>#REF!="Selecione uma opção:"</formula>
    </cfRule>
    <cfRule type="expression" dxfId="128" priority="926">
      <formula>#REF!="  Não reembolsável"</formula>
    </cfRule>
  </conditionalFormatting>
  <conditionalFormatting sqref="E117:E119">
    <cfRule type="expression" dxfId="127" priority="927">
      <formula>$B117&gt;$B$15</formula>
    </cfRule>
  </conditionalFormatting>
  <conditionalFormatting sqref="J113">
    <cfRule type="containsText" dxfId="126" priority="928" operator="containsText" text="Preencha">
      <formula>NOT(ISERROR(SEARCH("Preencha",J113)))</formula>
    </cfRule>
    <cfRule type="cellIs" dxfId="125" priority="929" operator="equal">
      <formula>"Selecione uma opção:"</formula>
    </cfRule>
  </conditionalFormatting>
  <conditionalFormatting sqref="J113">
    <cfRule type="expression" dxfId="124" priority="930">
      <formula>#REF!="Selecione uma opção:"</formula>
    </cfRule>
    <cfRule type="expression" dxfId="123" priority="931">
      <formula>#REF!="  Não reembolsável"</formula>
    </cfRule>
  </conditionalFormatting>
  <conditionalFormatting sqref="I113">
    <cfRule type="containsText" dxfId="122" priority="932" operator="containsText" text="Preencha">
      <formula>NOT(ISERROR(SEARCH("Preencha",I113)))</formula>
    </cfRule>
    <cfRule type="cellIs" dxfId="121" priority="933" operator="equal">
      <formula>"Selecione uma opção:"</formula>
    </cfRule>
  </conditionalFormatting>
  <conditionalFormatting sqref="I113">
    <cfRule type="expression" dxfId="120" priority="934">
      <formula>#REF!="Selecione uma opção:"</formula>
    </cfRule>
    <cfRule type="expression" dxfId="119" priority="935">
      <formula>#REF!="  Não reembolsável"</formula>
    </cfRule>
  </conditionalFormatting>
  <conditionalFormatting sqref="G123:G124">
    <cfRule type="containsText" dxfId="118" priority="936" operator="containsText" text="Preencha">
      <formula>NOT(ISERROR(SEARCH("Preencha",G123)))</formula>
    </cfRule>
    <cfRule type="cellIs" dxfId="117" priority="937" operator="equal">
      <formula>"Selecione uma opção:"</formula>
    </cfRule>
  </conditionalFormatting>
  <conditionalFormatting sqref="G123:G124">
    <cfRule type="expression" dxfId="116" priority="938">
      <formula>#REF!="Selecione uma opção:"</formula>
    </cfRule>
    <cfRule type="expression" dxfId="115" priority="939">
      <formula>#REF!="  Não reembolsável"</formula>
    </cfRule>
  </conditionalFormatting>
  <conditionalFormatting sqref="F116:G118">
    <cfRule type="expression" dxfId="114" priority="940">
      <formula>$B116&gt;$B$15</formula>
    </cfRule>
  </conditionalFormatting>
  <conditionalFormatting sqref="F119:G119">
    <cfRule type="expression" dxfId="113" priority="941">
      <formula>$B119&gt;$B$15</formula>
    </cfRule>
  </conditionalFormatting>
  <conditionalFormatting sqref="J124">
    <cfRule type="containsText" dxfId="112" priority="942" operator="containsText" text="Preencha">
      <formula>NOT(ISERROR(SEARCH("Preencha",J124)))</formula>
    </cfRule>
    <cfRule type="cellIs" dxfId="111" priority="943" operator="equal">
      <formula>"Selecione uma opção:"</formula>
    </cfRule>
  </conditionalFormatting>
  <conditionalFormatting sqref="J124">
    <cfRule type="expression" dxfId="110" priority="944">
      <formula>#REF!="Selecione uma opção:"</formula>
    </cfRule>
    <cfRule type="expression" dxfId="109" priority="945">
      <formula>#REF!="  Não reembolsável"</formula>
    </cfRule>
  </conditionalFormatting>
  <conditionalFormatting sqref="B121">
    <cfRule type="containsText" dxfId="108" priority="946" operator="containsText" text="Preencha">
      <formula>NOT(ISERROR(SEARCH("Preencha",B121)))</formula>
    </cfRule>
    <cfRule type="cellIs" dxfId="107" priority="947" operator="equal">
      <formula>"Selecione uma opção:"</formula>
    </cfRule>
  </conditionalFormatting>
  <conditionalFormatting sqref="B121">
    <cfRule type="expression" dxfId="106" priority="948">
      <formula>#REF!="Selecione uma opção:"</formula>
    </cfRule>
    <cfRule type="expression" dxfId="105" priority="949">
      <formula>#REF!="  Não reembolsável"</formula>
    </cfRule>
  </conditionalFormatting>
  <conditionalFormatting sqref="F121:G121">
    <cfRule type="expression" dxfId="104" priority="950">
      <formula>$B121&gt;$B$15</formula>
    </cfRule>
  </conditionalFormatting>
  <conditionalFormatting sqref="D121">
    <cfRule type="expression" dxfId="103" priority="951">
      <formula>$B121&gt;$B$15</formula>
    </cfRule>
  </conditionalFormatting>
  <conditionalFormatting sqref="E121">
    <cfRule type="expression" dxfId="102" priority="952">
      <formula>$B121&gt;$B$15</formula>
    </cfRule>
  </conditionalFormatting>
  <conditionalFormatting sqref="K121:K124 K111:K119">
    <cfRule type="expression" dxfId="101" priority="953">
      <formula>$N$5="S"</formula>
    </cfRule>
  </conditionalFormatting>
  <conditionalFormatting sqref="K120">
    <cfRule type="containsText" dxfId="100" priority="954" operator="containsText" text="Preencha">
      <formula>NOT(ISERROR(SEARCH("Preencha",K120)))</formula>
    </cfRule>
    <cfRule type="cellIs" dxfId="99" priority="955" operator="equal">
      <formula>"Selecione uma opção:"</formula>
    </cfRule>
  </conditionalFormatting>
  <conditionalFormatting sqref="B120">
    <cfRule type="containsText" dxfId="98" priority="956" operator="containsText" text="Preencha">
      <formula>NOT(ISERROR(SEARCH("Preencha",B120)))</formula>
    </cfRule>
    <cfRule type="cellIs" dxfId="97" priority="957" operator="equal">
      <formula>"Selecione uma opção:"</formula>
    </cfRule>
  </conditionalFormatting>
  <conditionalFormatting sqref="B120">
    <cfRule type="expression" dxfId="96" priority="958">
      <formula>#REF!="Selecione uma opção:"</formula>
    </cfRule>
    <cfRule type="expression" dxfId="95" priority="959">
      <formula>#REF!="  Não reembolsável"</formula>
    </cfRule>
  </conditionalFormatting>
  <conditionalFormatting sqref="F120:G120">
    <cfRule type="expression" dxfId="94" priority="960">
      <formula>$B120&gt;$B$15</formula>
    </cfRule>
  </conditionalFormatting>
  <conditionalFormatting sqref="D120">
    <cfRule type="expression" dxfId="93" priority="961">
      <formula>$B120&gt;$B$15</formula>
    </cfRule>
  </conditionalFormatting>
  <conditionalFormatting sqref="E120">
    <cfRule type="expression" dxfId="92" priority="962">
      <formula>$B120&gt;$B$15</formula>
    </cfRule>
  </conditionalFormatting>
  <conditionalFormatting sqref="K120">
    <cfRule type="expression" dxfId="91" priority="963">
      <formula>$N$5="S"</formula>
    </cfRule>
  </conditionalFormatting>
  <conditionalFormatting sqref="H124:I124">
    <cfRule type="containsText" dxfId="90" priority="964" operator="containsText" text="Preencha">
      <formula>NOT(ISERROR(SEARCH("Preencha",H124)))</formula>
    </cfRule>
    <cfRule type="cellIs" dxfId="89" priority="965" operator="equal">
      <formula>"Selecione uma opção:"</formula>
    </cfRule>
  </conditionalFormatting>
  <conditionalFormatting sqref="H124:I124">
    <cfRule type="expression" dxfId="88" priority="966">
      <formula>#REF!="Selecione uma opção:"</formula>
    </cfRule>
    <cfRule type="expression" dxfId="87" priority="967">
      <formula>#REF!="  Não reembolsável"</formula>
    </cfRule>
  </conditionalFormatting>
  <conditionalFormatting sqref="H121:J123 H114:J119">
    <cfRule type="containsText" dxfId="86" priority="968" operator="containsText" text="Preencha">
      <formula>NOT(ISERROR(SEARCH("Preencha",H114)))</formula>
    </cfRule>
    <cfRule type="cellIs" dxfId="85" priority="969" operator="equal">
      <formula>"Selecione uma opção:"</formula>
    </cfRule>
  </conditionalFormatting>
  <conditionalFormatting sqref="H121:J123 H114:J119">
    <cfRule type="expression" dxfId="84" priority="970">
      <formula>$N$5="S"</formula>
    </cfRule>
  </conditionalFormatting>
  <conditionalFormatting sqref="H120:J120">
    <cfRule type="containsText" dxfId="83" priority="971" operator="containsText" text="Preencha">
      <formula>NOT(ISERROR(SEARCH("Preencha",H120)))</formula>
    </cfRule>
    <cfRule type="cellIs" dxfId="82" priority="972" operator="equal">
      <formula>"Selecione uma opção:"</formula>
    </cfRule>
  </conditionalFormatting>
  <conditionalFormatting sqref="H120:J120">
    <cfRule type="expression" dxfId="81" priority="973">
      <formula>$N$5="S"</formula>
    </cfRule>
  </conditionalFormatting>
  <conditionalFormatting sqref="H80">
    <cfRule type="expression" dxfId="80" priority="974">
      <formula>$N$5="S"</formula>
    </cfRule>
  </conditionalFormatting>
  <conditionalFormatting sqref="H74">
    <cfRule type="expression" dxfId="79" priority="975">
      <formula>$N$5="S"</formula>
    </cfRule>
  </conditionalFormatting>
  <conditionalFormatting sqref="H74 H80">
    <cfRule type="containsText" dxfId="78" priority="976" operator="containsText" text="Preencha">
      <formula>NOT(ISERROR(SEARCH("Preencha",H74)))</formula>
    </cfRule>
    <cfRule type="cellIs" dxfId="77" priority="977" operator="equal">
      <formula>"Selecione uma opção:"</formula>
    </cfRule>
  </conditionalFormatting>
  <conditionalFormatting sqref="H78:H79">
    <cfRule type="expression" dxfId="76" priority="978">
      <formula>$N$5="S"</formula>
    </cfRule>
  </conditionalFormatting>
  <conditionalFormatting sqref="H78:H79">
    <cfRule type="containsText" dxfId="75" priority="979" operator="containsText" text="Preencha">
      <formula>NOT(ISERROR(SEARCH("Preencha",H78)))</formula>
    </cfRule>
    <cfRule type="cellIs" dxfId="74" priority="980" operator="equal">
      <formula>"Selecione uma opção:"</formula>
    </cfRule>
  </conditionalFormatting>
  <conditionalFormatting sqref="H77">
    <cfRule type="expression" dxfId="73" priority="981">
      <formula>$N$5="S"</formula>
    </cfRule>
  </conditionalFormatting>
  <conditionalFormatting sqref="H77">
    <cfRule type="containsText" dxfId="72" priority="982" operator="containsText" text="Preencha">
      <formula>NOT(ISERROR(SEARCH("Preencha",H77)))</formula>
    </cfRule>
    <cfRule type="cellIs" dxfId="71" priority="983" operator="equal">
      <formula>"Selecione uma opção:"</formula>
    </cfRule>
  </conditionalFormatting>
  <conditionalFormatting sqref="H75:H76">
    <cfRule type="expression" dxfId="70" priority="984">
      <formula>$N$5="S"</formula>
    </cfRule>
  </conditionalFormatting>
  <conditionalFormatting sqref="H75:H76">
    <cfRule type="containsText" dxfId="69" priority="985" operator="containsText" text="Preencha">
      <formula>NOT(ISERROR(SEARCH("Preencha",H75)))</formula>
    </cfRule>
    <cfRule type="cellIs" dxfId="68" priority="986" operator="equal">
      <formula>"Selecione uma opção:"</formula>
    </cfRule>
  </conditionalFormatting>
  <conditionalFormatting sqref="H81">
    <cfRule type="expression" dxfId="67" priority="987">
      <formula>$N$5="S"</formula>
    </cfRule>
  </conditionalFormatting>
  <conditionalFormatting sqref="H81">
    <cfRule type="containsText" dxfId="66" priority="988" operator="containsText" text="Preencha">
      <formula>NOT(ISERROR(SEARCH("Preencha",H81)))</formula>
    </cfRule>
    <cfRule type="cellIs" dxfId="65" priority="989" operator="equal">
      <formula>"Selecione uma opção:"</formula>
    </cfRule>
  </conditionalFormatting>
  <conditionalFormatting sqref="H89">
    <cfRule type="expression" dxfId="64" priority="990">
      <formula>$N$5="S"</formula>
    </cfRule>
  </conditionalFormatting>
  <conditionalFormatting sqref="H83">
    <cfRule type="expression" dxfId="63" priority="991">
      <formula>$N$5="S"</formula>
    </cfRule>
  </conditionalFormatting>
  <conditionalFormatting sqref="H83 H89">
    <cfRule type="containsText" dxfId="62" priority="992" operator="containsText" text="Preencha">
      <formula>NOT(ISERROR(SEARCH("Preencha",H83)))</formula>
    </cfRule>
    <cfRule type="cellIs" dxfId="61" priority="993" operator="equal">
      <formula>"Selecione uma opção:"</formula>
    </cfRule>
  </conditionalFormatting>
  <conditionalFormatting sqref="H87:H88">
    <cfRule type="expression" dxfId="60" priority="994">
      <formula>$N$5="S"</formula>
    </cfRule>
  </conditionalFormatting>
  <conditionalFormatting sqref="H87:H88">
    <cfRule type="containsText" dxfId="59" priority="995" operator="containsText" text="Preencha">
      <formula>NOT(ISERROR(SEARCH("Preencha",H87)))</formula>
    </cfRule>
    <cfRule type="cellIs" dxfId="58" priority="996" operator="equal">
      <formula>"Selecione uma opção:"</formula>
    </cfRule>
  </conditionalFormatting>
  <conditionalFormatting sqref="H86">
    <cfRule type="expression" dxfId="57" priority="997">
      <formula>$N$5="S"</formula>
    </cfRule>
  </conditionalFormatting>
  <conditionalFormatting sqref="H86">
    <cfRule type="containsText" dxfId="56" priority="998" operator="containsText" text="Preencha">
      <formula>NOT(ISERROR(SEARCH("Preencha",H86)))</formula>
    </cfRule>
    <cfRule type="cellIs" dxfId="55" priority="999" operator="equal">
      <formula>"Selecione uma opção:"</formula>
    </cfRule>
  </conditionalFormatting>
  <conditionalFormatting sqref="H84:H85">
    <cfRule type="expression" dxfId="54" priority="1000">
      <formula>$N$5="S"</formula>
    </cfRule>
  </conditionalFormatting>
  <conditionalFormatting sqref="H84:H85">
    <cfRule type="containsText" dxfId="53" priority="1001" operator="containsText" text="Preencha">
      <formula>NOT(ISERROR(SEARCH("Preencha",H84)))</formula>
    </cfRule>
    <cfRule type="cellIs" dxfId="52" priority="1002" operator="equal">
      <formula>"Selecione uma opção:"</formula>
    </cfRule>
  </conditionalFormatting>
  <conditionalFormatting sqref="H90">
    <cfRule type="expression" dxfId="51" priority="1003">
      <formula>$N$5="S"</formula>
    </cfRule>
  </conditionalFormatting>
  <conditionalFormatting sqref="H90">
    <cfRule type="containsText" dxfId="50" priority="1004" operator="containsText" text="Preencha">
      <formula>NOT(ISERROR(SEARCH("Preencha",H90)))</formula>
    </cfRule>
    <cfRule type="cellIs" dxfId="49" priority="1005" operator="equal">
      <formula>"Selecione uma opção:"</formula>
    </cfRule>
  </conditionalFormatting>
  <conditionalFormatting sqref="H98">
    <cfRule type="expression" dxfId="48" priority="1006">
      <formula>$N$5="S"</formula>
    </cfRule>
  </conditionalFormatting>
  <conditionalFormatting sqref="H92">
    <cfRule type="expression" dxfId="47" priority="1007">
      <formula>$N$5="S"</formula>
    </cfRule>
  </conditionalFormatting>
  <conditionalFormatting sqref="H92 H98">
    <cfRule type="containsText" dxfId="46" priority="1008" operator="containsText" text="Preencha">
      <formula>NOT(ISERROR(SEARCH("Preencha",H92)))</formula>
    </cfRule>
    <cfRule type="cellIs" dxfId="45" priority="1009" operator="equal">
      <formula>"Selecione uma opção:"</formula>
    </cfRule>
  </conditionalFormatting>
  <conditionalFormatting sqref="H96:H97">
    <cfRule type="expression" dxfId="44" priority="1010">
      <formula>$N$5="S"</formula>
    </cfRule>
  </conditionalFormatting>
  <conditionalFormatting sqref="H96:H97">
    <cfRule type="containsText" dxfId="43" priority="1011" operator="containsText" text="Preencha">
      <formula>NOT(ISERROR(SEARCH("Preencha",H96)))</formula>
    </cfRule>
    <cfRule type="cellIs" dxfId="42" priority="1012" operator="equal">
      <formula>"Selecione uma opção:"</formula>
    </cfRule>
  </conditionalFormatting>
  <conditionalFormatting sqref="H95">
    <cfRule type="expression" dxfId="41" priority="1013">
      <formula>$N$5="S"</formula>
    </cfRule>
  </conditionalFormatting>
  <conditionalFormatting sqref="H95">
    <cfRule type="containsText" dxfId="40" priority="1014" operator="containsText" text="Preencha">
      <formula>NOT(ISERROR(SEARCH("Preencha",H95)))</formula>
    </cfRule>
    <cfRule type="cellIs" dxfId="39" priority="1015" operator="equal">
      <formula>"Selecione uma opção:"</formula>
    </cfRule>
  </conditionalFormatting>
  <conditionalFormatting sqref="H93:H94">
    <cfRule type="expression" dxfId="38" priority="1016">
      <formula>$N$5="S"</formula>
    </cfRule>
  </conditionalFormatting>
  <conditionalFormatting sqref="H93:H94">
    <cfRule type="containsText" dxfId="37" priority="1017" operator="containsText" text="Preencha">
      <formula>NOT(ISERROR(SEARCH("Preencha",H93)))</formula>
    </cfRule>
    <cfRule type="cellIs" dxfId="36" priority="1018" operator="equal">
      <formula>"Selecione uma opção:"</formula>
    </cfRule>
  </conditionalFormatting>
  <conditionalFormatting sqref="H99">
    <cfRule type="expression" dxfId="35" priority="1019">
      <formula>$N$5="S"</formula>
    </cfRule>
  </conditionalFormatting>
  <conditionalFormatting sqref="H99">
    <cfRule type="containsText" dxfId="34" priority="1020" operator="containsText" text="Preencha">
      <formula>NOT(ISERROR(SEARCH("Preencha",H99)))</formula>
    </cfRule>
    <cfRule type="cellIs" dxfId="33" priority="1021" operator="equal">
      <formula>"Selecione uma opção:"</formula>
    </cfRule>
  </conditionalFormatting>
  <conditionalFormatting sqref="H107">
    <cfRule type="expression" dxfId="32" priority="1022">
      <formula>$N$5="S"</formula>
    </cfRule>
  </conditionalFormatting>
  <conditionalFormatting sqref="H101">
    <cfRule type="expression" dxfId="31" priority="1023">
      <formula>$N$5="S"</formula>
    </cfRule>
  </conditionalFormatting>
  <conditionalFormatting sqref="H101 H107">
    <cfRule type="containsText" dxfId="30" priority="1024" operator="containsText" text="Preencha">
      <formula>NOT(ISERROR(SEARCH("Preencha",H101)))</formula>
    </cfRule>
    <cfRule type="cellIs" dxfId="29" priority="1025" operator="equal">
      <formula>"Selecione uma opção:"</formula>
    </cfRule>
  </conditionalFormatting>
  <conditionalFormatting sqref="H105:H106">
    <cfRule type="expression" dxfId="28" priority="1026">
      <formula>$N$5="S"</formula>
    </cfRule>
  </conditionalFormatting>
  <conditionalFormatting sqref="H105:H106">
    <cfRule type="containsText" dxfId="27" priority="1027" operator="containsText" text="Preencha">
      <formula>NOT(ISERROR(SEARCH("Preencha",H105)))</formula>
    </cfRule>
    <cfRule type="cellIs" dxfId="26" priority="1028" operator="equal">
      <formula>"Selecione uma opção:"</formula>
    </cfRule>
  </conditionalFormatting>
  <conditionalFormatting sqref="H104">
    <cfRule type="expression" dxfId="25" priority="1029">
      <formula>$N$5="S"</formula>
    </cfRule>
  </conditionalFormatting>
  <conditionalFormatting sqref="H104">
    <cfRule type="containsText" dxfId="24" priority="1030" operator="containsText" text="Preencha">
      <formula>NOT(ISERROR(SEARCH("Preencha",H104)))</formula>
    </cfRule>
    <cfRule type="cellIs" dxfId="23" priority="1031" operator="equal">
      <formula>"Selecione uma opção:"</formula>
    </cfRule>
  </conditionalFormatting>
  <conditionalFormatting sqref="H102:H103">
    <cfRule type="expression" dxfId="22" priority="1032">
      <formula>$N$5="S"</formula>
    </cfRule>
  </conditionalFormatting>
  <conditionalFormatting sqref="H102:H103">
    <cfRule type="containsText" dxfId="21" priority="1033" operator="containsText" text="Preencha">
      <formula>NOT(ISERROR(SEARCH("Preencha",H102)))</formula>
    </cfRule>
    <cfRule type="cellIs" dxfId="20" priority="1034" operator="equal">
      <formula>"Selecione uma opção:"</formula>
    </cfRule>
  </conditionalFormatting>
  <conditionalFormatting sqref="H108">
    <cfRule type="expression" dxfId="19" priority="1035">
      <formula>$N$5="S"</formula>
    </cfRule>
  </conditionalFormatting>
  <conditionalFormatting sqref="H108">
    <cfRule type="containsText" dxfId="18" priority="1036" operator="containsText" text="Preencha">
      <formula>NOT(ISERROR(SEARCH("Preencha",H108)))</formula>
    </cfRule>
    <cfRule type="cellIs" dxfId="17" priority="1037" operator="equal">
      <formula>"Selecione uma opção:"</formula>
    </cfRule>
  </conditionalFormatting>
  <conditionalFormatting sqref="E93:E94">
    <cfRule type="expression" dxfId="16" priority="1038">
      <formula>$N$5="S"</formula>
    </cfRule>
  </conditionalFormatting>
  <conditionalFormatting sqref="E93:E94">
    <cfRule type="containsText" dxfId="15" priority="1039" operator="containsText" text="Preencha">
      <formula>NOT(ISERROR(SEARCH("Preencha",E93)))</formula>
    </cfRule>
    <cfRule type="cellIs" dxfId="14" priority="1040" operator="equal">
      <formula>"Selecione uma opção:"</formula>
    </cfRule>
  </conditionalFormatting>
  <conditionalFormatting sqref="E95">
    <cfRule type="expression" dxfId="13" priority="1041">
      <formula>$N$5="S"</formula>
    </cfRule>
  </conditionalFormatting>
  <conditionalFormatting sqref="E95">
    <cfRule type="containsText" dxfId="12" priority="1042" operator="containsText" text="Preencha">
      <formula>NOT(ISERROR(SEARCH("Preencha",E95)))</formula>
    </cfRule>
    <cfRule type="cellIs" dxfId="11" priority="1043" operator="equal">
      <formula>"Selecione uma opção:"</formula>
    </cfRule>
  </conditionalFormatting>
  <conditionalFormatting sqref="E96:E98">
    <cfRule type="expression" dxfId="10" priority="1044">
      <formula>$N$5="S"</formula>
    </cfRule>
  </conditionalFormatting>
  <conditionalFormatting sqref="E98">
    <cfRule type="containsText" dxfId="9" priority="1045" operator="containsText" text="Preencha">
      <formula>NOT(ISERROR(SEARCH("Preencha",E98)))</formula>
    </cfRule>
    <cfRule type="cellIs" dxfId="8" priority="1046" operator="equal">
      <formula>"Selecione uma opção:"</formula>
    </cfRule>
  </conditionalFormatting>
  <conditionalFormatting sqref="E96:E97">
    <cfRule type="containsText" dxfId="7" priority="1047" operator="containsText" text="Preencha">
      <formula>NOT(ISERROR(SEARCH("Preencha",E96)))</formula>
    </cfRule>
    <cfRule type="cellIs" dxfId="6" priority="1048" operator="equal">
      <formula>"Selecione uma opção:"</formula>
    </cfRule>
  </conditionalFormatting>
  <conditionalFormatting sqref="E99">
    <cfRule type="expression" dxfId="5" priority="1049">
      <formula>$N$5="S"</formula>
    </cfRule>
  </conditionalFormatting>
  <conditionalFormatting sqref="E99">
    <cfRule type="containsText" dxfId="4" priority="1050" operator="containsText" text="Preencha">
      <formula>NOT(ISERROR(SEARCH("Preencha",E99)))</formula>
    </cfRule>
    <cfRule type="cellIs" dxfId="3" priority="1051" operator="equal">
      <formula>"Selecione uma opção:"</formula>
    </cfRule>
  </conditionalFormatting>
  <dataValidations count="3">
    <dataValidation allowBlank="1" showInputMessage="1" sqref="D9:F9 D13:F16 D17:J18 H19 D20:J20">
      <formula1>0</formula1>
      <formula2>0</formula2>
    </dataValidation>
    <dataValidation type="date" allowBlank="1" showInputMessage="1" showErrorMessage="1" sqref="D19:E19 G19">
      <formula1>42370</formula1>
      <formula2>47484</formula2>
    </dataValidation>
    <dataValidation type="list" allowBlank="1" showInputMessage="1" showErrorMessage="1" sqref="H13:J16">
      <formula1>"Pedido Contra-fatura,Regularização de Adiantamento,Regularização Contra-fatura,Reembolso,Pagamento Final"</formula1>
      <formula2>0</formula2>
    </dataValidation>
  </dataValidations>
  <pageMargins left="0.7" right="0.7" top="0.75" bottom="0.75" header="0.3" footer="0.511811023622047"/>
  <pageSetup paperSize="9" scale="50" orientation="portrait" verticalDpi="300" r:id="rId1"/>
  <headerFooter>
    <oddHeader>&amp;R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3"/>
  <sheetViews>
    <sheetView tabSelected="1" zoomScaleNormal="100" workbookViewId="0">
      <selection activeCell="D14" sqref="D14:D28"/>
    </sheetView>
  </sheetViews>
  <sheetFormatPr defaultColWidth="2.140625" defaultRowHeight="15"/>
  <cols>
    <col min="1" max="1" width="5.140625" style="75" customWidth="1"/>
    <col min="2" max="2" width="18.42578125" style="75" customWidth="1"/>
    <col min="3" max="3" width="39.85546875" style="75" customWidth="1"/>
    <col min="4" max="4" width="20.7109375" style="75" customWidth="1"/>
    <col min="5" max="5" width="15.85546875" style="75" customWidth="1"/>
    <col min="6" max="6" width="18.85546875" style="75" customWidth="1"/>
    <col min="7" max="7" width="12.42578125" style="75" customWidth="1"/>
    <col min="8" max="8" width="20.28515625" style="75" customWidth="1"/>
    <col min="9" max="9" width="17.7109375" style="75" customWidth="1"/>
    <col min="10" max="10" width="17.140625" style="75" customWidth="1"/>
    <col min="11" max="11" width="17" style="75" customWidth="1"/>
    <col min="12" max="14" width="12.85546875" style="75" customWidth="1"/>
    <col min="15" max="15" width="17.85546875" style="75" customWidth="1"/>
    <col min="16" max="16" width="17.42578125" style="75" customWidth="1"/>
    <col min="17" max="17" width="30.42578125" style="75" customWidth="1"/>
    <col min="18" max="18" width="17.85546875" style="75" customWidth="1"/>
    <col min="19" max="19" width="14.28515625" style="75" customWidth="1"/>
    <col min="20" max="20" width="12.5703125" style="75" customWidth="1"/>
    <col min="21" max="21" width="19.42578125" style="75" customWidth="1"/>
    <col min="22" max="22" width="18.5703125" style="75" customWidth="1"/>
    <col min="23" max="23" width="19.7109375" style="75" customWidth="1"/>
    <col min="24" max="24" width="25.5703125" style="75" customWidth="1"/>
    <col min="25" max="25" width="10.140625" style="75" customWidth="1"/>
    <col min="26" max="26" width="18.42578125" style="75" customWidth="1"/>
    <col min="27" max="1024" width="2.140625" style="75"/>
  </cols>
  <sheetData>
    <row r="1" spans="1:1024">
      <c r="A1" s="76"/>
      <c r="B1" s="76"/>
      <c r="C1" s="76"/>
      <c r="D1" s="76"/>
      <c r="E1" s="76"/>
      <c r="F1" s="76"/>
      <c r="G1" s="76"/>
      <c r="H1" s="76"/>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8.600000000000001" customHeight="1">
      <c r="A2" s="165" t="s">
        <v>58</v>
      </c>
      <c r="B2" s="165"/>
      <c r="C2" s="78" t="s">
        <v>59</v>
      </c>
      <c r="D2" s="78"/>
      <c r="E2" s="78"/>
      <c r="F2" s="78"/>
      <c r="G2" s="78"/>
      <c r="H2" s="78"/>
      <c r="I2" s="7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8.600000000000001" customHeight="1">
      <c r="A3" s="77"/>
      <c r="B3" s="77"/>
      <c r="C3" s="77"/>
      <c r="D3" s="76"/>
      <c r="E3" s="76"/>
      <c r="F3" s="76"/>
      <c r="G3" s="76"/>
      <c r="H3" s="76"/>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600000000000001" customHeight="1">
      <c r="A4" s="165" t="s">
        <v>12</v>
      </c>
      <c r="B4" s="165"/>
      <c r="C4" s="78" t="s">
        <v>60</v>
      </c>
      <c r="D4" s="78"/>
      <c r="E4" s="78"/>
      <c r="F4" s="78"/>
      <c r="G4" s="78"/>
      <c r="H4" s="78"/>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600000000000001" customHeight="1">
      <c r="A5" s="77"/>
      <c r="B5" s="77"/>
      <c r="C5" s="77"/>
      <c r="D5" s="77"/>
      <c r="E5" s="76"/>
      <c r="F5" s="76"/>
      <c r="G5" s="76"/>
      <c r="H5" s="76"/>
      <c r="I5" s="7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600000000000001" customHeight="1">
      <c r="A6" s="165" t="s">
        <v>26</v>
      </c>
      <c r="B6" s="165"/>
      <c r="C6" s="78" t="s">
        <v>61</v>
      </c>
      <c r="D6" s="78"/>
      <c r="E6" s="78"/>
      <c r="F6" s="78"/>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600000000000001" customHeight="1">
      <c r="A7" s="77"/>
      <c r="B7" s="77"/>
      <c r="C7" s="77"/>
      <c r="D7" s="77"/>
      <c r="E7" s="76"/>
      <c r="F7" s="76"/>
      <c r="G7" s="76"/>
      <c r="H7" s="76"/>
      <c r="I7" s="76"/>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600000000000001" customHeight="1">
      <c r="A8" s="165" t="s">
        <v>62</v>
      </c>
      <c r="B8" s="165"/>
      <c r="C8" s="79">
        <v>2</v>
      </c>
      <c r="D8" s="76"/>
      <c r="E8" s="80"/>
      <c r="F8" s="80"/>
      <c r="G8" s="80"/>
      <c r="H8" s="76"/>
      <c r="I8" s="76"/>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600000000000001" customHeight="1">
      <c r="A9" s="77"/>
      <c r="B9" s="77"/>
      <c r="C9" s="77"/>
      <c r="D9" s="77"/>
      <c r="E9" s="80"/>
      <c r="F9" s="80"/>
      <c r="G9" s="80"/>
      <c r="H9" s="76"/>
      <c r="I9" s="76"/>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600000000000001" customHeight="1">
      <c r="A10" s="165" t="s">
        <v>63</v>
      </c>
      <c r="B10" s="165"/>
      <c r="C10" s="81">
        <v>44824</v>
      </c>
      <c r="D10" s="76"/>
      <c r="E10" s="80"/>
      <c r="F10" s="80"/>
      <c r="G10" s="80"/>
      <c r="H10" s="76"/>
      <c r="I10" s="76"/>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c r="B11"/>
      <c r="C11" s="76"/>
      <c r="D11" s="82"/>
      <c r="E11" s="82"/>
      <c r="F11" s="82"/>
      <c r="G11" s="76"/>
      <c r="H11" s="76"/>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s="88" customFormat="1" ht="40.5">
      <c r="A12" s="83" t="s">
        <v>64</v>
      </c>
      <c r="B12" s="83" t="s">
        <v>65</v>
      </c>
      <c r="C12" s="83" t="s">
        <v>66</v>
      </c>
      <c r="D12" s="83" t="s">
        <v>67</v>
      </c>
      <c r="E12" s="83" t="s">
        <v>68</v>
      </c>
      <c r="F12" s="83" t="s">
        <v>69</v>
      </c>
      <c r="G12" s="83" t="s">
        <v>70</v>
      </c>
      <c r="H12" s="83" t="s">
        <v>71</v>
      </c>
      <c r="I12" s="83" t="s">
        <v>72</v>
      </c>
      <c r="J12" s="83" t="s">
        <v>73</v>
      </c>
      <c r="K12" s="83" t="s">
        <v>74</v>
      </c>
      <c r="L12" s="84" t="s">
        <v>75</v>
      </c>
      <c r="M12" s="84" t="s">
        <v>76</v>
      </c>
      <c r="N12" s="84" t="s">
        <v>77</v>
      </c>
      <c r="O12" s="85" t="s">
        <v>78</v>
      </c>
      <c r="P12" s="86" t="s">
        <v>79</v>
      </c>
      <c r="Q12" s="87" t="s">
        <v>80</v>
      </c>
    </row>
    <row r="13" spans="1:1024" s="91" customFormat="1" ht="15.75" customHeight="1">
      <c r="A13" s="89" t="s">
        <v>81</v>
      </c>
      <c r="B13" s="89" t="s">
        <v>82</v>
      </c>
      <c r="C13" s="89" t="s">
        <v>83</v>
      </c>
      <c r="D13" s="89" t="s">
        <v>84</v>
      </c>
      <c r="E13" s="89" t="s">
        <v>85</v>
      </c>
      <c r="F13" s="89" t="s">
        <v>86</v>
      </c>
      <c r="G13" s="89" t="s">
        <v>87</v>
      </c>
      <c r="H13" s="89" t="s">
        <v>88</v>
      </c>
      <c r="I13" s="89" t="s">
        <v>89</v>
      </c>
      <c r="J13" s="89" t="s">
        <v>90</v>
      </c>
      <c r="K13" s="90" t="s">
        <v>91</v>
      </c>
      <c r="L13" s="90" t="s">
        <v>92</v>
      </c>
      <c r="M13" s="90" t="s">
        <v>93</v>
      </c>
      <c r="N13" s="90" t="s">
        <v>94</v>
      </c>
      <c r="O13" s="90" t="s">
        <v>95</v>
      </c>
      <c r="P13" s="90" t="s">
        <v>96</v>
      </c>
      <c r="Q13" s="90" t="s">
        <v>97</v>
      </c>
    </row>
    <row r="14" spans="1:1024">
      <c r="A14" s="92">
        <v>15</v>
      </c>
      <c r="B14" s="93" t="s">
        <v>98</v>
      </c>
      <c r="C14" s="92" t="s">
        <v>255</v>
      </c>
      <c r="D14" s="92"/>
      <c r="E14" s="94">
        <v>3374.72</v>
      </c>
      <c r="F14" s="94">
        <f t="shared" ref="F14:F28" si="0">E14*2/12</f>
        <v>562.45333333333326</v>
      </c>
      <c r="G14" s="94">
        <v>104.94</v>
      </c>
      <c r="H14" s="94">
        <v>0</v>
      </c>
      <c r="I14" s="94">
        <f t="shared" ref="I14:I28" si="1">E14*0.2375+E14*2/12*0.2375</f>
        <v>935.07866666666655</v>
      </c>
      <c r="J14" s="94">
        <v>0</v>
      </c>
      <c r="K14" s="94">
        <f t="shared" ref="K14:K28" si="2">SUM(E14:J14)</f>
        <v>4977.192</v>
      </c>
      <c r="L14" s="92">
        <v>140</v>
      </c>
      <c r="M14" s="92">
        <v>13</v>
      </c>
      <c r="N14" s="95">
        <f t="shared" ref="N14:N23" si="3">M14/L14</f>
        <v>9.285714285714286E-2</v>
      </c>
      <c r="O14" s="94">
        <f t="shared" ref="O14:O28" si="4">N14*K14</f>
        <v>462.16782857142857</v>
      </c>
      <c r="P14" s="94"/>
      <c r="Q14" s="92"/>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c r="A15" s="92">
        <v>16</v>
      </c>
      <c r="B15" s="93" t="s">
        <v>98</v>
      </c>
      <c r="C15" s="92" t="s">
        <v>256</v>
      </c>
      <c r="D15" s="92"/>
      <c r="E15" s="94">
        <v>2727.15</v>
      </c>
      <c r="F15" s="94">
        <f t="shared" si="0"/>
        <v>454.52500000000003</v>
      </c>
      <c r="G15" s="94">
        <v>104.94</v>
      </c>
      <c r="H15" s="94">
        <v>0</v>
      </c>
      <c r="I15" s="94">
        <f t="shared" si="1"/>
        <v>755.64781249999999</v>
      </c>
      <c r="J15" s="94">
        <v>0</v>
      </c>
      <c r="K15" s="94">
        <f t="shared" si="2"/>
        <v>4042.2628125000001</v>
      </c>
      <c r="L15" s="92">
        <v>140</v>
      </c>
      <c r="M15" s="92">
        <v>13</v>
      </c>
      <c r="N15" s="95">
        <f t="shared" si="3"/>
        <v>9.285714285714286E-2</v>
      </c>
      <c r="O15" s="94">
        <f t="shared" si="4"/>
        <v>375.35297544642862</v>
      </c>
      <c r="P15" s="94"/>
      <c r="Q15" s="92"/>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c r="A16" s="92">
        <v>17</v>
      </c>
      <c r="B16" s="93" t="s">
        <v>98</v>
      </c>
      <c r="C16" s="92" t="s">
        <v>256</v>
      </c>
      <c r="D16" s="92"/>
      <c r="E16" s="94">
        <v>2480.88</v>
      </c>
      <c r="F16" s="94">
        <f t="shared" si="0"/>
        <v>413.48</v>
      </c>
      <c r="G16" s="94">
        <v>104.94</v>
      </c>
      <c r="H16" s="94">
        <v>0</v>
      </c>
      <c r="I16" s="94">
        <f t="shared" si="1"/>
        <v>687.41049999999996</v>
      </c>
      <c r="J16" s="94">
        <v>0</v>
      </c>
      <c r="K16" s="94">
        <f t="shared" si="2"/>
        <v>3686.7105000000001</v>
      </c>
      <c r="L16" s="92">
        <v>140</v>
      </c>
      <c r="M16" s="92">
        <v>13</v>
      </c>
      <c r="N16" s="95">
        <f t="shared" si="3"/>
        <v>9.285714285714286E-2</v>
      </c>
      <c r="O16" s="94">
        <f t="shared" si="4"/>
        <v>342.33740357142858</v>
      </c>
      <c r="P16" s="94"/>
      <c r="Q16" s="92"/>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A17" s="92">
        <v>18</v>
      </c>
      <c r="B17" s="93" t="s">
        <v>98</v>
      </c>
      <c r="C17" s="92" t="s">
        <v>257</v>
      </c>
      <c r="D17" s="92"/>
      <c r="E17" s="94">
        <v>3374.72</v>
      </c>
      <c r="F17" s="94">
        <f t="shared" si="0"/>
        <v>562.45333333333326</v>
      </c>
      <c r="G17" s="94">
        <v>95.4</v>
      </c>
      <c r="H17" s="94">
        <v>0</v>
      </c>
      <c r="I17" s="94">
        <f t="shared" si="1"/>
        <v>935.07866666666655</v>
      </c>
      <c r="J17" s="94">
        <v>0</v>
      </c>
      <c r="K17" s="94">
        <f t="shared" si="2"/>
        <v>4967.652</v>
      </c>
      <c r="L17" s="92">
        <v>140</v>
      </c>
      <c r="M17" s="92">
        <v>13</v>
      </c>
      <c r="N17" s="95">
        <f t="shared" si="3"/>
        <v>9.285714285714286E-2</v>
      </c>
      <c r="O17" s="94">
        <f t="shared" si="4"/>
        <v>461.28197142857147</v>
      </c>
      <c r="P17" s="94"/>
      <c r="Q17" s="92"/>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c r="A18" s="92">
        <v>19</v>
      </c>
      <c r="B18" s="93" t="s">
        <v>98</v>
      </c>
      <c r="C18" s="92" t="s">
        <v>258</v>
      </c>
      <c r="D18" s="92"/>
      <c r="E18" s="94">
        <v>2727.15</v>
      </c>
      <c r="F18" s="94">
        <f t="shared" si="0"/>
        <v>454.52500000000003</v>
      </c>
      <c r="G18" s="94">
        <v>95.4</v>
      </c>
      <c r="H18" s="94">
        <v>0</v>
      </c>
      <c r="I18" s="94">
        <f t="shared" si="1"/>
        <v>755.64781249999999</v>
      </c>
      <c r="J18" s="94">
        <v>0</v>
      </c>
      <c r="K18" s="94">
        <f t="shared" si="2"/>
        <v>4032.7228125000001</v>
      </c>
      <c r="L18" s="92">
        <v>140</v>
      </c>
      <c r="M18" s="92">
        <v>13</v>
      </c>
      <c r="N18" s="95">
        <f t="shared" si="3"/>
        <v>9.285714285714286E-2</v>
      </c>
      <c r="O18" s="94">
        <f t="shared" si="4"/>
        <v>374.46711830357145</v>
      </c>
      <c r="P18" s="94"/>
      <c r="Q18" s="92"/>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c r="A19" s="92">
        <v>20</v>
      </c>
      <c r="B19" s="93" t="s">
        <v>98</v>
      </c>
      <c r="C19" s="92" t="s">
        <v>258</v>
      </c>
      <c r="D19" s="92"/>
      <c r="E19" s="94">
        <v>2480.88</v>
      </c>
      <c r="F19" s="94">
        <f t="shared" si="0"/>
        <v>413.48</v>
      </c>
      <c r="G19" s="94">
        <v>95.4</v>
      </c>
      <c r="H19" s="94">
        <v>0</v>
      </c>
      <c r="I19" s="94">
        <f t="shared" si="1"/>
        <v>687.41049999999996</v>
      </c>
      <c r="J19" s="94">
        <v>0</v>
      </c>
      <c r="K19" s="94">
        <f t="shared" si="2"/>
        <v>3677.1705000000002</v>
      </c>
      <c r="L19" s="92">
        <v>140</v>
      </c>
      <c r="M19" s="92">
        <v>13</v>
      </c>
      <c r="N19" s="95">
        <f t="shared" si="3"/>
        <v>9.285714285714286E-2</v>
      </c>
      <c r="O19" s="94">
        <f t="shared" si="4"/>
        <v>341.45154642857148</v>
      </c>
      <c r="P19" s="94"/>
      <c r="Q19" s="92"/>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c r="A20" s="92">
        <v>21</v>
      </c>
      <c r="B20" s="93" t="s">
        <v>98</v>
      </c>
      <c r="C20" s="92" t="s">
        <v>259</v>
      </c>
      <c r="D20" s="92"/>
      <c r="E20" s="94">
        <v>3374.72</v>
      </c>
      <c r="F20" s="94">
        <f t="shared" si="0"/>
        <v>562.45333333333326</v>
      </c>
      <c r="G20" s="94">
        <v>100.17</v>
      </c>
      <c r="H20" s="94">
        <v>0</v>
      </c>
      <c r="I20" s="94">
        <f t="shared" si="1"/>
        <v>935.07866666666655</v>
      </c>
      <c r="J20" s="94">
        <v>0</v>
      </c>
      <c r="K20" s="94">
        <f t="shared" si="2"/>
        <v>4972.4219999999996</v>
      </c>
      <c r="L20" s="92">
        <v>140</v>
      </c>
      <c r="M20" s="92">
        <v>13</v>
      </c>
      <c r="N20" s="95">
        <f t="shared" si="3"/>
        <v>9.285714285714286E-2</v>
      </c>
      <c r="O20" s="94">
        <f t="shared" si="4"/>
        <v>461.72489999999999</v>
      </c>
      <c r="P20" s="94"/>
      <c r="Q20" s="92"/>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c r="A21" s="92">
        <v>22</v>
      </c>
      <c r="B21" s="93" t="s">
        <v>98</v>
      </c>
      <c r="C21" s="92" t="s">
        <v>259</v>
      </c>
      <c r="D21" s="92"/>
      <c r="E21" s="94">
        <v>2727.15</v>
      </c>
      <c r="F21" s="94">
        <f t="shared" si="0"/>
        <v>454.52500000000003</v>
      </c>
      <c r="G21" s="94">
        <v>100.17</v>
      </c>
      <c r="H21" s="94">
        <v>0</v>
      </c>
      <c r="I21" s="94">
        <f t="shared" si="1"/>
        <v>755.64781249999999</v>
      </c>
      <c r="J21" s="94">
        <v>0</v>
      </c>
      <c r="K21" s="94">
        <f t="shared" si="2"/>
        <v>4037.4928125000001</v>
      </c>
      <c r="L21" s="92">
        <v>140</v>
      </c>
      <c r="M21" s="92">
        <v>13</v>
      </c>
      <c r="N21" s="95">
        <f t="shared" si="3"/>
        <v>9.285714285714286E-2</v>
      </c>
      <c r="O21" s="94">
        <f t="shared" si="4"/>
        <v>374.91004687500003</v>
      </c>
      <c r="P21" s="94"/>
      <c r="Q21" s="92"/>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c r="A22" s="92">
        <v>23</v>
      </c>
      <c r="B22" s="93" t="s">
        <v>98</v>
      </c>
      <c r="C22" s="92" t="s">
        <v>259</v>
      </c>
      <c r="D22" s="92"/>
      <c r="E22" s="94">
        <v>2480.88</v>
      </c>
      <c r="F22" s="94">
        <f t="shared" si="0"/>
        <v>413.48</v>
      </c>
      <c r="G22" s="94">
        <v>95.4</v>
      </c>
      <c r="H22" s="94">
        <v>0</v>
      </c>
      <c r="I22" s="94">
        <f t="shared" si="1"/>
        <v>687.41049999999996</v>
      </c>
      <c r="J22" s="94">
        <v>0</v>
      </c>
      <c r="K22" s="94">
        <f t="shared" si="2"/>
        <v>3677.1705000000002</v>
      </c>
      <c r="L22" s="92">
        <v>140</v>
      </c>
      <c r="M22" s="92">
        <v>13</v>
      </c>
      <c r="N22" s="95">
        <f t="shared" si="3"/>
        <v>9.285714285714286E-2</v>
      </c>
      <c r="O22" s="94">
        <f t="shared" si="4"/>
        <v>341.45154642857148</v>
      </c>
      <c r="P22" s="94"/>
      <c r="Q22" s="9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c r="A23" s="92">
        <v>24</v>
      </c>
      <c r="B23" s="93" t="s">
        <v>98</v>
      </c>
      <c r="C23" s="92" t="s">
        <v>260</v>
      </c>
      <c r="D23" s="92"/>
      <c r="E23" s="94">
        <v>2480.88</v>
      </c>
      <c r="F23" s="94">
        <f t="shared" si="0"/>
        <v>413.48</v>
      </c>
      <c r="G23" s="94">
        <v>100.17</v>
      </c>
      <c r="H23" s="94">
        <v>0</v>
      </c>
      <c r="I23" s="94">
        <f t="shared" si="1"/>
        <v>687.41049999999996</v>
      </c>
      <c r="J23" s="94">
        <v>0</v>
      </c>
      <c r="K23" s="94">
        <f t="shared" si="2"/>
        <v>3681.9405000000002</v>
      </c>
      <c r="L23" s="92">
        <f>140-21</f>
        <v>119</v>
      </c>
      <c r="M23" s="92">
        <v>11</v>
      </c>
      <c r="N23" s="95">
        <f t="shared" si="3"/>
        <v>9.2436974789915971E-2</v>
      </c>
      <c r="O23" s="94">
        <f t="shared" si="4"/>
        <v>340.34744117647062</v>
      </c>
      <c r="P23" s="94"/>
      <c r="Q23" s="92"/>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c r="A24" s="92">
        <v>25</v>
      </c>
      <c r="B24" s="93" t="s">
        <v>98</v>
      </c>
      <c r="C24" s="92" t="s">
        <v>260</v>
      </c>
      <c r="D24" s="92"/>
      <c r="E24" s="94">
        <v>3374.72</v>
      </c>
      <c r="F24" s="94">
        <f t="shared" si="0"/>
        <v>562.45333333333326</v>
      </c>
      <c r="G24" s="94">
        <v>100.17</v>
      </c>
      <c r="H24" s="94">
        <v>0</v>
      </c>
      <c r="I24" s="94">
        <f t="shared" si="1"/>
        <v>935.07866666666655</v>
      </c>
      <c r="J24" s="94">
        <v>0</v>
      </c>
      <c r="K24" s="94">
        <f t="shared" si="2"/>
        <v>4972.4219999999996</v>
      </c>
      <c r="L24" s="92">
        <v>119</v>
      </c>
      <c r="M24" s="92">
        <v>11</v>
      </c>
      <c r="N24" s="95">
        <v>0.09</v>
      </c>
      <c r="O24" s="94">
        <f t="shared" si="4"/>
        <v>447.51797999999997</v>
      </c>
      <c r="P24" s="94"/>
      <c r="Q24" s="92"/>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c r="A25" s="92">
        <v>26</v>
      </c>
      <c r="B25" s="93" t="s">
        <v>98</v>
      </c>
      <c r="C25" s="92" t="s">
        <v>260</v>
      </c>
      <c r="D25" s="92"/>
      <c r="E25" s="94">
        <v>2727.15</v>
      </c>
      <c r="F25" s="94">
        <f t="shared" si="0"/>
        <v>454.52500000000003</v>
      </c>
      <c r="G25" s="94">
        <v>100.17</v>
      </c>
      <c r="H25" s="94">
        <v>0</v>
      </c>
      <c r="I25" s="94">
        <f t="shared" si="1"/>
        <v>755.64781249999999</v>
      </c>
      <c r="J25" s="94">
        <v>0</v>
      </c>
      <c r="K25" s="94">
        <f t="shared" si="2"/>
        <v>4037.4928125000001</v>
      </c>
      <c r="L25" s="92">
        <v>119</v>
      </c>
      <c r="M25" s="92">
        <v>11</v>
      </c>
      <c r="N25" s="95">
        <v>0.09</v>
      </c>
      <c r="O25" s="94">
        <f t="shared" si="4"/>
        <v>363.37435312499997</v>
      </c>
      <c r="P25" s="94"/>
      <c r="Q25" s="92"/>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c r="A26" s="92">
        <v>27</v>
      </c>
      <c r="B26" s="93" t="s">
        <v>98</v>
      </c>
      <c r="C26" s="92" t="s">
        <v>261</v>
      </c>
      <c r="D26" s="92"/>
      <c r="E26" s="94">
        <v>3374.72</v>
      </c>
      <c r="F26" s="94">
        <f t="shared" si="0"/>
        <v>562.45333333333326</v>
      </c>
      <c r="G26" s="94">
        <v>85.86</v>
      </c>
      <c r="H26" s="94">
        <v>0</v>
      </c>
      <c r="I26" s="94">
        <f t="shared" si="1"/>
        <v>935.07866666666655</v>
      </c>
      <c r="J26" s="94">
        <v>0</v>
      </c>
      <c r="K26" s="94">
        <f t="shared" si="2"/>
        <v>4958.1120000000001</v>
      </c>
      <c r="L26" s="92">
        <v>140</v>
      </c>
      <c r="M26" s="92">
        <v>13</v>
      </c>
      <c r="N26" s="95">
        <f>M26/L26</f>
        <v>9.285714285714286E-2</v>
      </c>
      <c r="O26" s="94">
        <f t="shared" si="4"/>
        <v>460.3961142857143</v>
      </c>
      <c r="P26" s="94"/>
      <c r="Q26" s="92"/>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c r="A27" s="92">
        <v>28</v>
      </c>
      <c r="B27" s="93" t="s">
        <v>98</v>
      </c>
      <c r="C27" s="92" t="s">
        <v>262</v>
      </c>
      <c r="D27" s="92"/>
      <c r="E27" s="94">
        <v>2727.15</v>
      </c>
      <c r="F27" s="94">
        <f t="shared" si="0"/>
        <v>454.52500000000003</v>
      </c>
      <c r="G27" s="94">
        <v>81.09</v>
      </c>
      <c r="H27" s="94">
        <v>0</v>
      </c>
      <c r="I27" s="94">
        <f t="shared" si="1"/>
        <v>755.64781249999999</v>
      </c>
      <c r="J27" s="94">
        <v>0</v>
      </c>
      <c r="K27" s="94">
        <f t="shared" si="2"/>
        <v>4018.4128125000002</v>
      </c>
      <c r="L27" s="92">
        <v>140</v>
      </c>
      <c r="M27" s="92">
        <v>13</v>
      </c>
      <c r="N27" s="95">
        <f>M27/L27</f>
        <v>9.285714285714286E-2</v>
      </c>
      <c r="O27" s="94">
        <f t="shared" si="4"/>
        <v>373.13833258928577</v>
      </c>
      <c r="P27" s="94"/>
      <c r="Q27" s="92"/>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c r="A28" s="92">
        <v>29</v>
      </c>
      <c r="B28" s="93" t="s">
        <v>98</v>
      </c>
      <c r="C28" s="92" t="s">
        <v>261</v>
      </c>
      <c r="D28" s="92"/>
      <c r="E28" s="94">
        <v>2480.88</v>
      </c>
      <c r="F28" s="94">
        <f t="shared" si="0"/>
        <v>413.48</v>
      </c>
      <c r="G28" s="94">
        <v>81.09</v>
      </c>
      <c r="H28" s="94">
        <v>81.33</v>
      </c>
      <c r="I28" s="94">
        <f t="shared" si="1"/>
        <v>687.41049999999996</v>
      </c>
      <c r="J28" s="94">
        <v>0</v>
      </c>
      <c r="K28" s="94">
        <f t="shared" si="2"/>
        <v>3744.1905000000002</v>
      </c>
      <c r="L28" s="92">
        <v>140</v>
      </c>
      <c r="M28" s="92">
        <v>13</v>
      </c>
      <c r="N28" s="95">
        <f>M28/L28</f>
        <v>9.285714285714286E-2</v>
      </c>
      <c r="O28" s="94">
        <f t="shared" si="4"/>
        <v>347.67483214285716</v>
      </c>
      <c r="P28" s="94"/>
      <c r="Q28" s="92"/>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30" spans="1:1024">
      <c r="A30"/>
      <c r="B30"/>
      <c r="C30" s="9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c r="A31"/>
      <c r="B31"/>
      <c r="C31"/>
      <c r="D31"/>
      <c r="E31"/>
      <c r="F31"/>
      <c r="G31"/>
      <c r="H31"/>
      <c r="I31"/>
      <c r="J31"/>
      <c r="K31"/>
      <c r="L31"/>
      <c r="M31" s="169" t="s">
        <v>99</v>
      </c>
      <c r="N31" s="96" t="s">
        <v>26</v>
      </c>
      <c r="O31" s="97">
        <f>SUM(O14:O29)</f>
        <v>5867.5943903728994</v>
      </c>
      <c r="P31" s="97"/>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c r="A32"/>
      <c r="B32"/>
      <c r="C32"/>
      <c r="D32"/>
      <c r="E32"/>
      <c r="F32"/>
      <c r="G32"/>
      <c r="H32"/>
      <c r="I32"/>
      <c r="J32"/>
      <c r="K32"/>
      <c r="L32"/>
      <c r="M32" s="169"/>
      <c r="N32" s="98" t="s">
        <v>27</v>
      </c>
      <c r="O32" s="36"/>
      <c r="P32" s="36"/>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c r="A33"/>
      <c r="B33"/>
      <c r="C33"/>
      <c r="D33"/>
      <c r="E33"/>
      <c r="F33"/>
      <c r="G33"/>
      <c r="H33"/>
      <c r="I33"/>
      <c r="J33"/>
      <c r="K33"/>
      <c r="L33"/>
      <c r="M33" s="169"/>
      <c r="N33" s="98" t="s">
        <v>28</v>
      </c>
      <c r="O33" s="36"/>
      <c r="P33" s="36"/>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c r="A34"/>
      <c r="B34"/>
      <c r="C34"/>
      <c r="D34"/>
      <c r="E34"/>
      <c r="F34"/>
      <c r="G34"/>
      <c r="H34"/>
      <c r="I34"/>
      <c r="J34"/>
      <c r="K34"/>
      <c r="L34"/>
      <c r="M34" s="169"/>
      <c r="N34" s="98" t="s">
        <v>29</v>
      </c>
      <c r="O34" s="36"/>
      <c r="P34" s="36"/>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c r="A35"/>
      <c r="B35"/>
      <c r="C35"/>
      <c r="D35"/>
      <c r="E35"/>
      <c r="F35"/>
      <c r="G35"/>
      <c r="H35"/>
      <c r="I35"/>
      <c r="J35"/>
      <c r="K35"/>
      <c r="L35"/>
      <c r="M35" s="169"/>
      <c r="N35" s="98" t="s">
        <v>30</v>
      </c>
      <c r="O35" s="36"/>
      <c r="P35" s="36"/>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c r="A36"/>
      <c r="B36"/>
      <c r="C36"/>
      <c r="D36"/>
      <c r="E36"/>
      <c r="F36"/>
      <c r="G36"/>
      <c r="H36"/>
      <c r="I36"/>
      <c r="J36"/>
      <c r="K36"/>
      <c r="L36"/>
      <c r="M36" s="169"/>
      <c r="N36" s="98" t="s">
        <v>31</v>
      </c>
      <c r="O36" s="36"/>
      <c r="P36" s="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c r="A37"/>
      <c r="B37"/>
      <c r="C37"/>
      <c r="D37"/>
      <c r="E37"/>
      <c r="F37"/>
      <c r="G37"/>
      <c r="H37"/>
      <c r="I37"/>
      <c r="J37"/>
      <c r="K37"/>
      <c r="L37"/>
      <c r="M37" s="169"/>
      <c r="N37" s="98" t="s">
        <v>32</v>
      </c>
      <c r="O37" s="36"/>
      <c r="P37" s="36"/>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c r="A38"/>
      <c r="B38"/>
      <c r="C38"/>
      <c r="D38"/>
      <c r="E38"/>
      <c r="F38"/>
      <c r="G38"/>
      <c r="H38"/>
      <c r="I38"/>
      <c r="J38"/>
      <c r="K38"/>
      <c r="L38"/>
      <c r="M38" s="169"/>
      <c r="N38" s="99" t="s">
        <v>33</v>
      </c>
      <c r="O38" s="100"/>
      <c r="P38" s="100"/>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5" customHeight="1">
      <c r="A40" s="170" t="s">
        <v>64</v>
      </c>
      <c r="B40" s="170"/>
      <c r="C40" s="170"/>
      <c r="D40" s="101" t="s">
        <v>100</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5.95" customHeight="1">
      <c r="A41" s="170" t="s">
        <v>66</v>
      </c>
      <c r="B41" s="170"/>
      <c r="C41" s="170"/>
      <c r="D41" t="s">
        <v>101</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5.95" customHeight="1">
      <c r="A42" s="170" t="s">
        <v>71</v>
      </c>
      <c r="B42" s="170"/>
      <c r="C42" s="170"/>
      <c r="D42" t="s">
        <v>102</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5.95" customHeight="1">
      <c r="A43" s="168" t="s">
        <v>103</v>
      </c>
      <c r="B43" s="168"/>
      <c r="C43" s="168"/>
      <c r="D43" t="s">
        <v>104</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2.75" customHeight="1">
      <c r="A44" s="166" t="s">
        <v>78</v>
      </c>
      <c r="B44" s="166"/>
      <c r="C44" s="166"/>
      <c r="D44" s="101" t="s">
        <v>105</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5.95" customHeight="1">
      <c r="A45" s="167" t="s">
        <v>106</v>
      </c>
      <c r="B45" s="167"/>
      <c r="C45" s="167"/>
      <c r="D45" s="101" t="s">
        <v>107</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5.95" customHeight="1">
      <c r="A46" s="168" t="s">
        <v>80</v>
      </c>
      <c r="B46" s="168"/>
      <c r="C46" s="168"/>
      <c r="D46" s="101" t="s">
        <v>108</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s="101" customFormat="1" ht="20.100000000000001" customHeight="1">
      <c r="A50" s="101" t="s">
        <v>109</v>
      </c>
    </row>
    <row r="51" spans="1:1024" s="101" customFormat="1" ht="20.100000000000001" customHeight="1">
      <c r="A51" s="101" t="s">
        <v>110</v>
      </c>
    </row>
    <row r="52" spans="1:1024">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c r="C53" s="102"/>
      <c r="D53" s="102"/>
      <c r="E53" s="102"/>
      <c r="F53" s="102"/>
      <c r="G53" s="102"/>
      <c r="H53" s="102"/>
      <c r="I53" s="102"/>
      <c r="J53" s="102"/>
      <c r="K53" s="102"/>
      <c r="L53" s="102"/>
      <c r="M53" s="102"/>
      <c r="N53" s="102"/>
      <c r="O53" s="102"/>
      <c r="P53" s="102"/>
      <c r="Q53" s="102"/>
      <c r="R53" s="102"/>
      <c r="S53" s="102"/>
      <c r="T53" s="102"/>
      <c r="U53" s="102"/>
      <c r="V53" s="102"/>
      <c r="W53" s="102"/>
    </row>
    <row r="54" spans="1:1024">
      <c r="C54" s="102"/>
      <c r="D54" s="102"/>
      <c r="E54" s="102"/>
      <c r="F54" s="102"/>
      <c r="G54" s="102"/>
      <c r="H54" s="102"/>
      <c r="I54" s="102"/>
      <c r="J54" s="102"/>
      <c r="K54" s="102"/>
      <c r="L54" s="102"/>
      <c r="M54" s="102"/>
      <c r="N54" s="102"/>
      <c r="O54" s="102"/>
      <c r="P54" s="102"/>
      <c r="Q54" s="102"/>
      <c r="R54" s="102"/>
      <c r="S54" s="102"/>
      <c r="T54" s="102"/>
      <c r="U54" s="102"/>
      <c r="V54" s="102"/>
      <c r="W54" s="102"/>
    </row>
    <row r="55" spans="1:1024">
      <c r="C55" s="102"/>
      <c r="D55" s="102"/>
      <c r="E55" s="102"/>
      <c r="F55" s="102"/>
      <c r="G55" s="102"/>
      <c r="H55" s="102"/>
      <c r="I55" s="102"/>
      <c r="J55" s="102"/>
      <c r="K55" s="102"/>
      <c r="L55" s="102"/>
      <c r="M55" s="102"/>
      <c r="N55" s="102"/>
      <c r="O55" s="102"/>
      <c r="P55" s="102"/>
      <c r="Q55" s="102"/>
      <c r="R55" s="102"/>
      <c r="S55" s="102"/>
      <c r="T55" s="102"/>
      <c r="U55" s="102"/>
      <c r="V55" s="102"/>
      <c r="W55" s="102"/>
    </row>
    <row r="56" spans="1:1024">
      <c r="C56" s="102"/>
      <c r="D56" s="102"/>
      <c r="E56" s="102"/>
      <c r="F56" s="102"/>
      <c r="G56" s="102"/>
      <c r="H56" s="102"/>
      <c r="I56" s="102"/>
      <c r="J56" s="102"/>
      <c r="K56" s="102"/>
      <c r="L56" s="102"/>
      <c r="M56" s="102"/>
      <c r="N56" s="102"/>
      <c r="O56" s="102"/>
      <c r="P56" s="102"/>
      <c r="Q56" s="102"/>
      <c r="R56" s="102"/>
      <c r="S56" s="102"/>
      <c r="T56" s="102"/>
      <c r="U56" s="102"/>
      <c r="V56" s="102"/>
      <c r="W56" s="102"/>
    </row>
    <row r="57" spans="1:1024">
      <c r="C57" s="102"/>
      <c r="D57" s="102"/>
      <c r="E57" s="102"/>
      <c r="F57" s="102"/>
      <c r="G57" s="102"/>
      <c r="H57" s="102"/>
      <c r="I57" s="102"/>
      <c r="J57" s="102"/>
      <c r="K57" s="102"/>
      <c r="L57" s="102"/>
      <c r="M57" s="102"/>
      <c r="N57" s="102"/>
      <c r="O57" s="102"/>
      <c r="P57" s="102"/>
      <c r="Q57" s="102"/>
      <c r="R57" s="102"/>
      <c r="S57" s="102"/>
      <c r="T57" s="102"/>
      <c r="U57" s="102"/>
      <c r="V57" s="102"/>
      <c r="W57" s="102"/>
    </row>
    <row r="58" spans="1:1024">
      <c r="C58" s="102"/>
      <c r="D58" s="102"/>
      <c r="E58" s="102"/>
      <c r="F58" s="102"/>
      <c r="G58" s="102"/>
      <c r="H58" s="102"/>
      <c r="I58" s="102"/>
      <c r="J58" s="102"/>
      <c r="K58" s="102"/>
      <c r="L58" s="102"/>
      <c r="M58" s="102"/>
      <c r="N58" s="102"/>
      <c r="O58" s="102"/>
      <c r="P58" s="102"/>
      <c r="Q58" s="102"/>
      <c r="R58" s="102"/>
      <c r="S58" s="102"/>
      <c r="T58" s="102"/>
      <c r="U58" s="102"/>
      <c r="V58" s="102"/>
      <c r="W58" s="102"/>
    </row>
    <row r="59" spans="1:1024">
      <c r="C59" s="102"/>
      <c r="D59" s="102"/>
      <c r="E59" s="102"/>
      <c r="F59" s="102"/>
      <c r="G59" s="102"/>
      <c r="H59" s="102"/>
      <c r="I59" s="102"/>
      <c r="J59" s="102"/>
      <c r="K59" s="102"/>
      <c r="L59" s="102"/>
      <c r="M59" s="102"/>
      <c r="N59" s="102"/>
      <c r="O59" s="102"/>
      <c r="P59" s="102"/>
      <c r="Q59" s="102"/>
      <c r="R59" s="102"/>
      <c r="S59" s="102"/>
      <c r="T59" s="102"/>
      <c r="U59" s="102"/>
      <c r="V59" s="102"/>
      <c r="W59" s="102"/>
    </row>
    <row r="60" spans="1:1024">
      <c r="C60" s="102"/>
      <c r="D60" s="102"/>
      <c r="E60" s="102"/>
      <c r="F60" s="102"/>
      <c r="G60" s="102"/>
      <c r="H60" s="102"/>
      <c r="I60" s="102"/>
      <c r="J60" s="102"/>
      <c r="K60" s="102"/>
      <c r="L60" s="102"/>
      <c r="M60" s="102"/>
      <c r="N60" s="102"/>
      <c r="O60" s="102"/>
      <c r="P60" s="102"/>
      <c r="Q60" s="102"/>
      <c r="R60" s="102"/>
      <c r="S60" s="102"/>
      <c r="T60" s="102"/>
      <c r="U60" s="102"/>
      <c r="V60" s="102"/>
      <c r="W60" s="102"/>
    </row>
    <row r="61" spans="1:1024">
      <c r="C61" s="102"/>
      <c r="D61" s="102"/>
      <c r="E61" s="102"/>
      <c r="F61" s="102"/>
      <c r="G61" s="102"/>
      <c r="H61" s="102"/>
      <c r="I61" s="102"/>
      <c r="J61" s="102"/>
      <c r="K61" s="102"/>
      <c r="L61" s="102"/>
      <c r="M61" s="102"/>
      <c r="N61" s="102"/>
      <c r="O61" s="102"/>
      <c r="P61" s="102"/>
      <c r="Q61" s="102"/>
      <c r="R61" s="102"/>
      <c r="S61" s="102"/>
      <c r="T61" s="102"/>
      <c r="U61" s="102"/>
      <c r="V61" s="102"/>
      <c r="W61" s="102"/>
    </row>
    <row r="62" spans="1:1024">
      <c r="C62" s="102"/>
      <c r="D62" s="102"/>
      <c r="E62" s="102"/>
      <c r="F62" s="102"/>
      <c r="G62" s="102"/>
      <c r="H62" s="102"/>
      <c r="I62" s="102"/>
      <c r="J62" s="102"/>
      <c r="K62" s="102"/>
      <c r="L62" s="102"/>
      <c r="M62" s="102"/>
      <c r="N62" s="102"/>
      <c r="O62" s="102"/>
      <c r="P62" s="102"/>
      <c r="Q62" s="102"/>
      <c r="R62" s="102"/>
      <c r="S62" s="102"/>
      <c r="T62" s="102"/>
      <c r="U62" s="102"/>
      <c r="V62" s="102"/>
      <c r="W62" s="102"/>
    </row>
    <row r="63" spans="1:1024">
      <c r="C63" s="102"/>
      <c r="D63" s="102"/>
      <c r="E63" s="102"/>
      <c r="F63" s="102"/>
      <c r="G63" s="102"/>
      <c r="H63" s="102"/>
      <c r="I63" s="102"/>
      <c r="J63" s="102"/>
      <c r="K63" s="102"/>
      <c r="L63" s="102"/>
      <c r="M63" s="102"/>
      <c r="N63" s="102"/>
      <c r="O63" s="102"/>
      <c r="P63" s="102"/>
      <c r="Q63" s="102"/>
      <c r="R63" s="102"/>
      <c r="S63" s="102"/>
      <c r="T63" s="102"/>
      <c r="U63" s="102"/>
      <c r="V63" s="102"/>
      <c r="W63" s="102"/>
    </row>
    <row r="64" spans="1:1024">
      <c r="C64" s="102"/>
      <c r="D64" s="102"/>
      <c r="E64" s="102"/>
      <c r="F64" s="102"/>
      <c r="G64" s="102"/>
      <c r="H64" s="102"/>
      <c r="I64" s="102"/>
      <c r="J64" s="102"/>
      <c r="K64" s="102"/>
      <c r="L64" s="102"/>
      <c r="M64" s="102"/>
      <c r="N64" s="102"/>
      <c r="O64" s="102"/>
      <c r="P64" s="102"/>
      <c r="Q64" s="102"/>
      <c r="R64" s="102"/>
      <c r="S64" s="102"/>
      <c r="T64" s="102"/>
      <c r="U64" s="102"/>
      <c r="V64" s="102"/>
      <c r="W64" s="102"/>
    </row>
    <row r="65" spans="3:23">
      <c r="C65" s="102"/>
      <c r="D65" s="102"/>
      <c r="E65" s="102"/>
      <c r="F65" s="102"/>
      <c r="G65" s="102"/>
      <c r="H65" s="102"/>
      <c r="I65" s="102"/>
      <c r="J65" s="102"/>
      <c r="K65" s="102"/>
      <c r="L65" s="102"/>
      <c r="M65" s="102"/>
      <c r="N65" s="102"/>
      <c r="O65" s="102"/>
      <c r="P65" s="102"/>
      <c r="Q65" s="102"/>
      <c r="R65" s="102"/>
      <c r="S65" s="102"/>
      <c r="T65" s="102"/>
      <c r="U65" s="102"/>
      <c r="V65" s="102"/>
      <c r="W65" s="102"/>
    </row>
    <row r="66" spans="3:23">
      <c r="C66" s="102"/>
      <c r="D66" s="102"/>
      <c r="E66" s="102"/>
      <c r="F66" s="102"/>
      <c r="G66" s="102"/>
      <c r="H66" s="102"/>
      <c r="I66" s="102"/>
      <c r="J66" s="102"/>
      <c r="K66" s="102"/>
      <c r="L66" s="102"/>
      <c r="M66" s="102"/>
      <c r="N66" s="102"/>
      <c r="O66" s="102"/>
      <c r="P66" s="102"/>
      <c r="Q66" s="102"/>
      <c r="R66" s="102"/>
      <c r="S66" s="102"/>
      <c r="T66" s="102"/>
      <c r="U66" s="102"/>
      <c r="V66" s="102"/>
      <c r="W66" s="102"/>
    </row>
    <row r="67" spans="3:23">
      <c r="C67" s="102"/>
      <c r="D67" s="102"/>
      <c r="E67" s="102"/>
      <c r="F67" s="102"/>
      <c r="G67" s="102"/>
      <c r="H67" s="102"/>
      <c r="I67" s="102"/>
      <c r="J67" s="102"/>
      <c r="K67" s="102"/>
      <c r="L67" s="102"/>
      <c r="M67" s="102"/>
      <c r="N67" s="102"/>
      <c r="O67" s="102"/>
      <c r="P67" s="102"/>
      <c r="Q67" s="102"/>
      <c r="R67" s="102"/>
      <c r="S67" s="102"/>
      <c r="T67" s="102"/>
      <c r="U67" s="102"/>
      <c r="V67" s="102"/>
      <c r="W67" s="102"/>
    </row>
    <row r="68" spans="3:23">
      <c r="C68" s="102"/>
      <c r="D68" s="102"/>
      <c r="E68" s="102"/>
      <c r="F68" s="102"/>
      <c r="G68" s="102"/>
      <c r="H68" s="102"/>
      <c r="I68" s="102"/>
      <c r="J68" s="102"/>
      <c r="K68" s="102"/>
      <c r="L68" s="102"/>
      <c r="M68" s="102"/>
      <c r="N68" s="102"/>
      <c r="O68" s="102"/>
      <c r="P68" s="102"/>
      <c r="Q68" s="102"/>
      <c r="R68" s="102"/>
      <c r="S68" s="102"/>
      <c r="T68" s="102"/>
      <c r="U68" s="102"/>
      <c r="V68" s="102"/>
      <c r="W68" s="102"/>
    </row>
    <row r="69" spans="3:23">
      <c r="C69" s="102"/>
      <c r="D69" s="102"/>
      <c r="E69" s="102"/>
      <c r="F69" s="102"/>
      <c r="G69" s="102"/>
      <c r="H69" s="102"/>
      <c r="I69" s="102"/>
      <c r="J69" s="102"/>
      <c r="K69" s="102"/>
      <c r="L69" s="102"/>
      <c r="M69" s="102"/>
      <c r="N69" s="102"/>
      <c r="O69" s="102"/>
      <c r="P69" s="102"/>
      <c r="Q69" s="102"/>
      <c r="R69" s="102"/>
      <c r="S69" s="102"/>
      <c r="T69" s="102"/>
      <c r="U69" s="102"/>
      <c r="V69" s="102"/>
      <c r="W69" s="102"/>
    </row>
    <row r="70" spans="3:23">
      <c r="C70" s="102"/>
      <c r="D70" s="102"/>
      <c r="E70" s="102"/>
      <c r="F70" s="102"/>
      <c r="G70" s="102"/>
      <c r="H70" s="102"/>
      <c r="I70" s="102"/>
      <c r="J70" s="102"/>
      <c r="K70" s="102"/>
      <c r="L70" s="102"/>
      <c r="M70" s="102"/>
      <c r="N70" s="102"/>
      <c r="O70" s="102"/>
      <c r="P70" s="102"/>
      <c r="Q70" s="102"/>
      <c r="R70" s="102"/>
      <c r="S70" s="102"/>
      <c r="T70" s="102"/>
      <c r="U70" s="102"/>
      <c r="V70" s="102"/>
      <c r="W70" s="102"/>
    </row>
    <row r="71" spans="3:23">
      <c r="C71" s="102"/>
      <c r="D71" s="102"/>
      <c r="E71" s="102"/>
      <c r="F71" s="102"/>
      <c r="G71" s="102"/>
      <c r="H71" s="102"/>
      <c r="I71" s="102"/>
      <c r="J71" s="102"/>
      <c r="K71" s="102"/>
      <c r="L71" s="102"/>
      <c r="M71" s="102"/>
      <c r="N71" s="102"/>
      <c r="O71" s="102"/>
      <c r="P71" s="102"/>
      <c r="Q71" s="102"/>
      <c r="R71" s="102"/>
      <c r="S71" s="102"/>
      <c r="T71" s="102"/>
      <c r="U71" s="102"/>
      <c r="V71" s="102"/>
      <c r="W71" s="102"/>
    </row>
    <row r="72" spans="3:23">
      <c r="C72" s="102"/>
      <c r="D72" s="102"/>
      <c r="E72" s="102"/>
      <c r="F72" s="102"/>
      <c r="G72" s="102"/>
      <c r="H72" s="102"/>
      <c r="I72" s="102"/>
      <c r="J72" s="102"/>
      <c r="K72" s="102"/>
      <c r="L72" s="102"/>
      <c r="M72" s="102"/>
      <c r="N72" s="102"/>
      <c r="O72" s="102"/>
      <c r="P72" s="102"/>
      <c r="Q72" s="102"/>
      <c r="R72" s="102"/>
      <c r="S72" s="102"/>
      <c r="T72" s="102"/>
      <c r="U72" s="102"/>
      <c r="V72" s="102"/>
      <c r="W72" s="102"/>
    </row>
    <row r="73" spans="3:23">
      <c r="C73" s="102"/>
      <c r="D73" s="102"/>
      <c r="E73" s="102"/>
      <c r="F73" s="102"/>
      <c r="G73" s="102"/>
      <c r="H73" s="102"/>
      <c r="I73" s="102"/>
      <c r="J73" s="102"/>
      <c r="K73" s="102"/>
      <c r="L73" s="102"/>
      <c r="M73" s="102"/>
      <c r="N73" s="102"/>
      <c r="O73" s="102"/>
      <c r="P73" s="102"/>
      <c r="Q73" s="102"/>
      <c r="R73" s="102"/>
      <c r="S73" s="102"/>
      <c r="T73" s="102"/>
      <c r="U73" s="102"/>
      <c r="V73" s="102"/>
      <c r="W73" s="102"/>
    </row>
    <row r="74" spans="3:23">
      <c r="C74" s="102"/>
      <c r="D74" s="102"/>
      <c r="E74" s="102"/>
      <c r="F74" s="102"/>
      <c r="G74" s="102"/>
      <c r="H74" s="102"/>
      <c r="I74" s="102"/>
      <c r="J74" s="102"/>
      <c r="K74" s="102"/>
      <c r="L74" s="102"/>
      <c r="M74" s="102"/>
      <c r="N74" s="102"/>
      <c r="O74" s="102"/>
      <c r="P74" s="102"/>
      <c r="Q74" s="102"/>
      <c r="R74" s="102"/>
      <c r="S74" s="102"/>
      <c r="T74" s="102"/>
      <c r="U74" s="102"/>
      <c r="V74" s="102"/>
      <c r="W74" s="102"/>
    </row>
    <row r="75" spans="3:23">
      <c r="C75" s="102"/>
      <c r="D75" s="102"/>
      <c r="E75" s="102"/>
      <c r="F75" s="102"/>
      <c r="G75" s="102"/>
      <c r="H75" s="102"/>
      <c r="I75" s="102"/>
      <c r="J75" s="102"/>
      <c r="K75" s="102"/>
      <c r="L75" s="102"/>
      <c r="M75" s="102"/>
      <c r="N75" s="102"/>
      <c r="O75" s="102"/>
      <c r="P75" s="102"/>
      <c r="Q75" s="102"/>
      <c r="R75" s="102"/>
      <c r="S75" s="102"/>
      <c r="T75" s="102"/>
      <c r="U75" s="102"/>
      <c r="V75" s="102"/>
      <c r="W75" s="102"/>
    </row>
    <row r="76" spans="3:23">
      <c r="C76" s="102"/>
      <c r="D76" s="102"/>
      <c r="E76" s="102"/>
      <c r="F76" s="102"/>
      <c r="G76" s="102"/>
      <c r="H76" s="102"/>
      <c r="I76" s="102"/>
      <c r="J76" s="102"/>
      <c r="K76" s="102"/>
      <c r="L76" s="102"/>
      <c r="M76" s="102"/>
      <c r="N76" s="102"/>
      <c r="O76" s="102"/>
      <c r="P76" s="102"/>
      <c r="Q76" s="102"/>
      <c r="R76" s="102"/>
      <c r="S76" s="102"/>
      <c r="T76" s="102"/>
      <c r="U76" s="102"/>
      <c r="V76" s="102"/>
      <c r="W76" s="102"/>
    </row>
    <row r="77" spans="3:23">
      <c r="C77" s="102"/>
      <c r="D77" s="102"/>
      <c r="E77" s="102"/>
      <c r="F77" s="102"/>
      <c r="G77" s="102"/>
      <c r="H77" s="102"/>
      <c r="I77" s="102"/>
      <c r="J77" s="102"/>
      <c r="K77" s="102"/>
      <c r="L77" s="102"/>
      <c r="M77" s="102"/>
      <c r="N77" s="102"/>
      <c r="O77" s="102"/>
      <c r="P77" s="102"/>
      <c r="Q77" s="102"/>
      <c r="R77" s="102"/>
      <c r="S77" s="102"/>
      <c r="T77" s="102"/>
      <c r="U77" s="102"/>
      <c r="V77" s="102"/>
      <c r="W77" s="102"/>
    </row>
    <row r="78" spans="3:23">
      <c r="C78" s="102"/>
      <c r="D78" s="102"/>
      <c r="E78" s="102"/>
      <c r="F78" s="102"/>
      <c r="G78" s="102"/>
      <c r="H78" s="102"/>
      <c r="I78" s="102"/>
      <c r="J78" s="102"/>
      <c r="K78" s="102"/>
      <c r="L78" s="102"/>
      <c r="M78" s="102"/>
      <c r="N78" s="102"/>
      <c r="O78" s="102"/>
      <c r="P78" s="102"/>
      <c r="Q78" s="102"/>
      <c r="R78" s="102"/>
      <c r="S78" s="102"/>
      <c r="T78" s="102"/>
      <c r="U78" s="102"/>
      <c r="V78" s="102"/>
      <c r="W78" s="102"/>
    </row>
    <row r="79" spans="3:23">
      <c r="C79" s="102"/>
      <c r="D79" s="102"/>
      <c r="E79" s="102"/>
      <c r="F79" s="102"/>
      <c r="G79" s="102"/>
      <c r="H79" s="102"/>
      <c r="I79" s="102"/>
      <c r="J79" s="102"/>
      <c r="K79" s="102"/>
      <c r="L79" s="102"/>
      <c r="M79" s="102"/>
      <c r="N79" s="102"/>
      <c r="O79" s="102"/>
      <c r="P79" s="102"/>
      <c r="Q79" s="102"/>
      <c r="R79" s="102"/>
      <c r="S79" s="102"/>
      <c r="T79" s="102"/>
      <c r="U79" s="102"/>
      <c r="V79" s="102"/>
      <c r="W79" s="102"/>
    </row>
    <row r="80" spans="3:23">
      <c r="C80" s="102"/>
      <c r="D80" s="102"/>
      <c r="E80" s="102"/>
      <c r="F80" s="102"/>
      <c r="G80" s="102"/>
      <c r="H80" s="102"/>
      <c r="I80" s="102"/>
      <c r="J80" s="102"/>
      <c r="K80" s="102"/>
      <c r="L80" s="102"/>
      <c r="M80" s="102"/>
      <c r="N80" s="102"/>
      <c r="O80" s="102"/>
      <c r="P80" s="102"/>
      <c r="Q80" s="102"/>
      <c r="R80" s="102"/>
      <c r="S80" s="102"/>
      <c r="T80" s="102"/>
      <c r="U80" s="102"/>
      <c r="V80" s="102"/>
      <c r="W80" s="102"/>
    </row>
    <row r="81" spans="3:23">
      <c r="C81" s="102"/>
      <c r="D81" s="102"/>
      <c r="E81" s="102"/>
      <c r="F81" s="102"/>
      <c r="G81" s="102"/>
      <c r="H81" s="102"/>
      <c r="I81" s="102"/>
      <c r="J81" s="102"/>
      <c r="K81" s="102"/>
      <c r="L81" s="102"/>
      <c r="M81" s="102"/>
      <c r="N81" s="102"/>
      <c r="O81" s="102"/>
      <c r="P81" s="102"/>
      <c r="Q81" s="102"/>
      <c r="R81" s="102"/>
      <c r="S81" s="102"/>
      <c r="T81" s="102"/>
      <c r="U81" s="102"/>
      <c r="V81" s="102"/>
      <c r="W81" s="102"/>
    </row>
    <row r="82" spans="3:23">
      <c r="C82" s="102"/>
      <c r="D82" s="102"/>
      <c r="E82" s="102"/>
      <c r="F82" s="102"/>
      <c r="G82" s="102"/>
      <c r="H82" s="102"/>
      <c r="I82" s="102"/>
      <c r="J82" s="102"/>
      <c r="K82" s="102"/>
      <c r="L82" s="102"/>
      <c r="M82" s="102"/>
      <c r="N82" s="102"/>
      <c r="O82" s="102"/>
      <c r="P82" s="102"/>
      <c r="Q82" s="102"/>
      <c r="R82" s="102"/>
      <c r="S82" s="102"/>
      <c r="T82" s="102"/>
      <c r="U82" s="102"/>
      <c r="V82" s="102"/>
      <c r="W82" s="102"/>
    </row>
    <row r="83" spans="3:23">
      <c r="C83" s="102"/>
      <c r="D83" s="102"/>
      <c r="E83" s="102"/>
      <c r="F83" s="102"/>
      <c r="G83" s="102"/>
      <c r="H83" s="102"/>
      <c r="I83" s="102"/>
      <c r="J83" s="102"/>
      <c r="K83" s="102"/>
      <c r="L83" s="102"/>
      <c r="M83" s="102"/>
      <c r="N83" s="102"/>
      <c r="O83" s="102"/>
      <c r="P83" s="102"/>
      <c r="Q83" s="102"/>
      <c r="R83" s="102"/>
      <c r="S83" s="102"/>
      <c r="T83" s="102"/>
      <c r="U83" s="102"/>
      <c r="V83" s="102"/>
      <c r="W83" s="102"/>
    </row>
    <row r="84" spans="3:23">
      <c r="C84" s="102"/>
      <c r="D84" s="102"/>
      <c r="E84" s="102"/>
      <c r="F84" s="102"/>
      <c r="G84" s="102"/>
      <c r="H84" s="102"/>
      <c r="I84" s="102"/>
      <c r="J84" s="102"/>
      <c r="K84" s="102"/>
      <c r="L84" s="102"/>
      <c r="M84" s="102"/>
      <c r="N84" s="102"/>
      <c r="O84" s="102"/>
      <c r="P84" s="102"/>
      <c r="Q84" s="102"/>
      <c r="R84" s="102"/>
      <c r="S84" s="102"/>
      <c r="T84" s="102"/>
      <c r="U84" s="102"/>
      <c r="V84" s="102"/>
      <c r="W84" s="102"/>
    </row>
    <row r="85" spans="3:23">
      <c r="C85" s="102"/>
      <c r="D85" s="102"/>
      <c r="E85" s="102"/>
      <c r="F85" s="102"/>
      <c r="G85" s="102"/>
      <c r="H85" s="102"/>
      <c r="I85" s="102"/>
      <c r="J85" s="102"/>
      <c r="K85" s="102"/>
      <c r="L85" s="102"/>
      <c r="M85" s="102"/>
      <c r="N85" s="102"/>
      <c r="O85" s="102"/>
      <c r="P85" s="102"/>
      <c r="Q85" s="102"/>
      <c r="R85" s="102"/>
      <c r="S85" s="102"/>
      <c r="T85" s="102"/>
      <c r="U85" s="102"/>
      <c r="V85" s="102"/>
      <c r="W85" s="102"/>
    </row>
    <row r="86" spans="3:23">
      <c r="C86" s="102"/>
      <c r="D86" s="102"/>
      <c r="E86" s="102"/>
      <c r="F86" s="102"/>
      <c r="G86" s="102"/>
      <c r="H86" s="102"/>
      <c r="I86" s="102"/>
      <c r="J86" s="102"/>
      <c r="K86" s="102"/>
      <c r="L86" s="102"/>
      <c r="M86" s="102"/>
      <c r="N86" s="102"/>
      <c r="O86" s="102"/>
      <c r="P86" s="102"/>
      <c r="Q86" s="102"/>
      <c r="R86" s="102"/>
      <c r="S86" s="102"/>
      <c r="T86" s="102"/>
      <c r="U86" s="102"/>
      <c r="V86" s="102"/>
      <c r="W86" s="102"/>
    </row>
    <row r="87" spans="3:23">
      <c r="C87" s="102"/>
      <c r="D87" s="102"/>
      <c r="E87" s="102"/>
      <c r="F87" s="102"/>
      <c r="G87" s="102"/>
      <c r="H87" s="102"/>
      <c r="I87" s="102"/>
      <c r="J87" s="102"/>
      <c r="K87" s="102"/>
      <c r="L87" s="102"/>
      <c r="M87" s="102"/>
      <c r="N87" s="102"/>
      <c r="O87" s="102"/>
      <c r="P87" s="102"/>
      <c r="Q87" s="102"/>
      <c r="R87" s="102"/>
      <c r="S87" s="102"/>
      <c r="T87" s="102"/>
      <c r="U87" s="102"/>
      <c r="V87" s="102"/>
      <c r="W87" s="102"/>
    </row>
    <row r="88" spans="3:23">
      <c r="C88" s="102"/>
      <c r="D88" s="102"/>
      <c r="E88" s="102"/>
      <c r="F88" s="102"/>
      <c r="G88" s="102"/>
      <c r="H88" s="102"/>
      <c r="I88" s="102"/>
      <c r="J88" s="102"/>
      <c r="K88" s="102"/>
      <c r="L88" s="102"/>
      <c r="M88" s="102"/>
      <c r="N88" s="102"/>
      <c r="O88" s="102"/>
      <c r="P88" s="102"/>
      <c r="Q88" s="102"/>
      <c r="R88" s="102"/>
      <c r="S88" s="102"/>
      <c r="T88" s="102"/>
      <c r="U88" s="102"/>
      <c r="V88" s="102"/>
      <c r="W88" s="102"/>
    </row>
    <row r="89" spans="3:23">
      <c r="C89" s="102"/>
      <c r="D89" s="102"/>
      <c r="E89" s="102"/>
      <c r="F89" s="102"/>
      <c r="G89" s="102"/>
      <c r="H89" s="102"/>
      <c r="I89" s="102"/>
      <c r="J89" s="102"/>
      <c r="K89" s="102"/>
      <c r="L89" s="102"/>
      <c r="M89" s="102"/>
      <c r="N89" s="102"/>
      <c r="O89" s="102"/>
      <c r="P89" s="102"/>
      <c r="Q89" s="102"/>
      <c r="R89" s="102"/>
      <c r="S89" s="102"/>
      <c r="T89" s="102"/>
      <c r="U89" s="102"/>
      <c r="V89" s="102"/>
      <c r="W89" s="102"/>
    </row>
    <row r="90" spans="3:23">
      <c r="C90" s="102"/>
      <c r="D90" s="102"/>
      <c r="E90" s="102"/>
      <c r="F90" s="102"/>
      <c r="G90" s="102"/>
      <c r="H90" s="102"/>
      <c r="I90" s="102"/>
      <c r="J90" s="102"/>
      <c r="K90" s="102"/>
      <c r="L90" s="102"/>
      <c r="M90" s="102"/>
      <c r="N90" s="102"/>
      <c r="O90" s="102"/>
      <c r="P90" s="102"/>
      <c r="Q90" s="102"/>
      <c r="R90" s="102"/>
      <c r="S90" s="102"/>
      <c r="T90" s="102"/>
      <c r="U90" s="102"/>
      <c r="V90" s="102"/>
      <c r="W90" s="102"/>
    </row>
    <row r="91" spans="3:23">
      <c r="C91" s="102"/>
      <c r="D91" s="102"/>
      <c r="E91" s="102"/>
      <c r="F91" s="102"/>
      <c r="G91" s="102"/>
      <c r="H91" s="102"/>
      <c r="I91" s="102"/>
      <c r="J91" s="102"/>
      <c r="K91" s="102"/>
      <c r="L91" s="102"/>
      <c r="M91" s="102"/>
      <c r="N91" s="102"/>
      <c r="O91" s="102"/>
      <c r="P91" s="102"/>
      <c r="Q91" s="102"/>
      <c r="R91" s="102"/>
      <c r="S91" s="102"/>
      <c r="T91" s="102"/>
      <c r="U91" s="102"/>
      <c r="V91" s="102"/>
      <c r="W91" s="102"/>
    </row>
    <row r="92" spans="3:23">
      <c r="C92" s="102"/>
      <c r="D92" s="102"/>
      <c r="E92" s="102"/>
      <c r="F92" s="102"/>
      <c r="G92" s="102"/>
      <c r="H92" s="102"/>
      <c r="I92" s="102"/>
      <c r="J92" s="102"/>
      <c r="K92" s="102"/>
      <c r="L92" s="102"/>
      <c r="M92" s="102"/>
      <c r="N92" s="102"/>
      <c r="O92" s="102"/>
      <c r="P92" s="102"/>
      <c r="Q92" s="102"/>
      <c r="R92" s="102"/>
      <c r="S92" s="102"/>
      <c r="T92" s="102"/>
      <c r="U92" s="102"/>
      <c r="V92" s="102"/>
      <c r="W92" s="102"/>
    </row>
    <row r="93" spans="3:23">
      <c r="C93" s="102"/>
      <c r="D93" s="102"/>
      <c r="E93" s="102"/>
      <c r="F93" s="102"/>
      <c r="G93" s="102"/>
      <c r="H93" s="102"/>
      <c r="I93" s="102"/>
      <c r="J93" s="102"/>
      <c r="K93" s="102"/>
      <c r="L93" s="102"/>
      <c r="M93" s="102"/>
      <c r="N93" s="102"/>
      <c r="O93" s="102"/>
      <c r="P93" s="102"/>
      <c r="Q93" s="102"/>
      <c r="R93" s="102"/>
      <c r="S93" s="102"/>
      <c r="T93" s="102"/>
      <c r="U93" s="102"/>
      <c r="V93" s="102"/>
      <c r="W93" s="102"/>
    </row>
    <row r="94" spans="3:23">
      <c r="C94" s="102"/>
      <c r="D94" s="102"/>
      <c r="E94" s="102"/>
      <c r="F94" s="102"/>
      <c r="G94" s="102"/>
      <c r="H94" s="102"/>
      <c r="I94" s="102"/>
      <c r="J94" s="102"/>
      <c r="K94" s="102"/>
      <c r="L94" s="102"/>
      <c r="M94" s="102"/>
      <c r="N94" s="102"/>
      <c r="O94" s="102"/>
      <c r="P94" s="102"/>
      <c r="Q94" s="102"/>
      <c r="R94" s="102"/>
      <c r="S94" s="102"/>
      <c r="T94" s="102"/>
      <c r="U94" s="102"/>
      <c r="V94" s="102"/>
      <c r="W94" s="102"/>
    </row>
    <row r="95" spans="3:23">
      <c r="C95" s="102"/>
      <c r="D95" s="102"/>
      <c r="E95" s="102"/>
      <c r="F95" s="102"/>
      <c r="G95" s="102"/>
      <c r="H95" s="102"/>
      <c r="I95" s="102"/>
      <c r="J95" s="102"/>
      <c r="K95" s="102"/>
      <c r="L95" s="102"/>
      <c r="M95" s="102"/>
      <c r="N95" s="102"/>
      <c r="O95" s="102"/>
      <c r="P95" s="102"/>
      <c r="Q95" s="102"/>
      <c r="R95" s="102"/>
      <c r="S95" s="102"/>
      <c r="T95" s="102"/>
      <c r="U95" s="102"/>
      <c r="V95" s="102"/>
      <c r="W95" s="102"/>
    </row>
    <row r="96" spans="3:23">
      <c r="C96" s="102"/>
      <c r="D96" s="102"/>
      <c r="E96" s="102"/>
      <c r="F96" s="102"/>
      <c r="G96" s="102"/>
      <c r="H96" s="102"/>
      <c r="I96" s="102"/>
      <c r="J96" s="102"/>
      <c r="K96" s="102"/>
      <c r="L96" s="102"/>
      <c r="M96" s="102"/>
      <c r="N96" s="102"/>
      <c r="O96" s="102"/>
      <c r="P96" s="102"/>
      <c r="Q96" s="102"/>
      <c r="R96" s="102"/>
      <c r="S96" s="102"/>
      <c r="T96" s="102"/>
      <c r="U96" s="102"/>
      <c r="V96" s="102"/>
      <c r="W96" s="102"/>
    </row>
    <row r="97" spans="3:23">
      <c r="C97" s="102"/>
      <c r="D97" s="102"/>
      <c r="E97" s="102"/>
      <c r="F97" s="102"/>
      <c r="G97" s="102"/>
      <c r="H97" s="102"/>
      <c r="I97" s="102"/>
      <c r="J97" s="102"/>
      <c r="K97" s="102"/>
      <c r="L97" s="102"/>
      <c r="M97" s="102"/>
      <c r="N97" s="102"/>
      <c r="O97" s="102"/>
      <c r="P97" s="102"/>
      <c r="Q97" s="102"/>
      <c r="R97" s="102"/>
      <c r="S97" s="102"/>
      <c r="T97" s="102"/>
      <c r="U97" s="102"/>
      <c r="V97" s="102"/>
      <c r="W97" s="102"/>
    </row>
    <row r="98" spans="3:23">
      <c r="C98" s="102"/>
      <c r="D98" s="102"/>
      <c r="E98" s="102"/>
      <c r="F98" s="102"/>
      <c r="G98" s="102"/>
      <c r="H98" s="102"/>
      <c r="I98" s="102"/>
      <c r="J98" s="102"/>
      <c r="K98" s="102"/>
      <c r="L98" s="102"/>
      <c r="M98" s="102"/>
      <c r="N98" s="102"/>
      <c r="O98" s="102"/>
      <c r="P98" s="102"/>
      <c r="Q98" s="102"/>
      <c r="R98" s="102"/>
      <c r="S98" s="102"/>
      <c r="T98" s="102"/>
      <c r="U98" s="102"/>
      <c r="V98" s="102"/>
      <c r="W98" s="102"/>
    </row>
    <row r="99" spans="3:23">
      <c r="C99" s="102"/>
      <c r="D99" s="102"/>
      <c r="E99" s="102"/>
      <c r="F99" s="102"/>
      <c r="G99" s="102"/>
      <c r="H99" s="102"/>
      <c r="I99" s="102"/>
      <c r="J99" s="102"/>
      <c r="K99" s="102"/>
      <c r="L99" s="102"/>
      <c r="M99" s="102"/>
      <c r="N99" s="102"/>
      <c r="O99" s="102"/>
      <c r="P99" s="102"/>
      <c r="Q99" s="102"/>
      <c r="R99" s="102"/>
      <c r="S99" s="102"/>
      <c r="T99" s="102"/>
      <c r="U99" s="102"/>
      <c r="V99" s="102"/>
      <c r="W99" s="102"/>
    </row>
    <row r="100" spans="3:23">
      <c r="C100" s="102"/>
      <c r="D100" s="102"/>
      <c r="E100" s="102"/>
      <c r="F100" s="102"/>
      <c r="G100" s="102"/>
      <c r="H100" s="102"/>
      <c r="I100" s="102"/>
      <c r="J100" s="102"/>
      <c r="K100" s="102"/>
      <c r="L100" s="102"/>
      <c r="M100" s="102"/>
      <c r="N100" s="102"/>
      <c r="O100" s="102"/>
      <c r="P100" s="102"/>
      <c r="Q100" s="102"/>
      <c r="R100" s="102"/>
      <c r="S100" s="102"/>
      <c r="T100" s="102"/>
      <c r="U100" s="102"/>
      <c r="V100" s="102"/>
      <c r="W100" s="102"/>
    </row>
    <row r="101" spans="3:23">
      <c r="C101" s="102"/>
      <c r="D101" s="102"/>
      <c r="E101" s="102"/>
      <c r="F101" s="102"/>
      <c r="G101" s="102"/>
      <c r="H101" s="103"/>
      <c r="I101" s="103"/>
      <c r="J101" s="103"/>
      <c r="K101" s="103"/>
      <c r="L101" s="102"/>
      <c r="M101" s="102"/>
      <c r="N101" s="102"/>
      <c r="O101" s="102"/>
      <c r="P101" s="102"/>
      <c r="Q101" s="102"/>
      <c r="R101" s="102"/>
      <c r="S101" s="102"/>
      <c r="T101" s="102"/>
      <c r="U101" s="102"/>
      <c r="V101" s="102"/>
      <c r="W101" s="102"/>
    </row>
    <row r="102" spans="3:23">
      <c r="C102" s="103"/>
      <c r="D102" s="103"/>
      <c r="E102" s="103"/>
      <c r="F102" s="103"/>
      <c r="G102" s="103"/>
      <c r="H102" s="103"/>
      <c r="I102" s="103"/>
      <c r="J102" s="103"/>
      <c r="K102" s="103"/>
      <c r="L102" s="103"/>
      <c r="M102" s="103"/>
      <c r="N102" s="103"/>
      <c r="O102" s="103"/>
      <c r="P102" s="103"/>
      <c r="Q102" s="103"/>
      <c r="R102" s="103"/>
      <c r="S102" s="103"/>
      <c r="T102" s="103"/>
      <c r="U102" s="103"/>
      <c r="V102" s="103"/>
      <c r="W102" s="103"/>
    </row>
    <row r="103" spans="3:23">
      <c r="C103" s="103"/>
      <c r="D103" s="103"/>
      <c r="E103" s="103"/>
      <c r="F103" s="103"/>
      <c r="G103" s="103"/>
      <c r="H103" s="103"/>
      <c r="I103" s="103"/>
      <c r="J103" s="103"/>
      <c r="K103" s="103"/>
      <c r="L103" s="103"/>
      <c r="M103" s="103"/>
      <c r="N103" s="103"/>
      <c r="O103" s="103"/>
      <c r="P103" s="103"/>
      <c r="Q103" s="103"/>
      <c r="R103" s="103"/>
      <c r="S103" s="103"/>
      <c r="T103" s="103"/>
      <c r="U103" s="103"/>
      <c r="V103" s="103"/>
      <c r="W103" s="103"/>
    </row>
    <row r="104" spans="3:23">
      <c r="C104" s="103"/>
      <c r="D104" s="103"/>
      <c r="E104" s="103"/>
      <c r="F104" s="103"/>
      <c r="G104" s="103"/>
      <c r="H104" s="103"/>
      <c r="I104" s="103"/>
      <c r="J104" s="103"/>
      <c r="K104" s="103"/>
      <c r="L104" s="103"/>
      <c r="M104" s="103"/>
      <c r="N104" s="103"/>
      <c r="O104" s="103"/>
      <c r="P104" s="103"/>
      <c r="Q104" s="103"/>
      <c r="R104" s="103"/>
      <c r="S104" s="103"/>
      <c r="T104" s="103"/>
      <c r="U104" s="103"/>
      <c r="V104" s="103"/>
      <c r="W104" s="103"/>
    </row>
    <row r="105" spans="3:23">
      <c r="C105" s="103"/>
      <c r="D105" s="103"/>
      <c r="E105" s="103"/>
      <c r="F105" s="103"/>
      <c r="G105" s="103"/>
      <c r="H105" s="103"/>
      <c r="I105" s="103"/>
      <c r="J105" s="103"/>
      <c r="K105" s="103"/>
      <c r="L105" s="103"/>
      <c r="M105" s="103"/>
      <c r="N105" s="103"/>
      <c r="O105" s="103"/>
      <c r="P105" s="103"/>
      <c r="Q105" s="103"/>
      <c r="R105" s="103"/>
      <c r="S105" s="103"/>
      <c r="T105" s="103"/>
      <c r="U105" s="103"/>
      <c r="V105" s="103"/>
      <c r="W105" s="103"/>
    </row>
    <row r="106" spans="3:23">
      <c r="C106" s="103"/>
      <c r="D106" s="103"/>
      <c r="E106" s="103"/>
      <c r="F106" s="103"/>
      <c r="G106" s="103"/>
      <c r="H106" s="103"/>
      <c r="I106" s="103"/>
      <c r="J106" s="103"/>
      <c r="K106" s="103"/>
      <c r="L106" s="103"/>
      <c r="M106" s="103"/>
      <c r="N106" s="103"/>
      <c r="O106" s="103"/>
      <c r="P106" s="103"/>
      <c r="Q106" s="103"/>
      <c r="R106" s="103"/>
      <c r="S106" s="103"/>
      <c r="T106" s="103"/>
      <c r="U106" s="103"/>
      <c r="V106" s="103"/>
      <c r="W106" s="103"/>
    </row>
    <row r="107" spans="3:23">
      <c r="C107" s="103"/>
      <c r="D107" s="103"/>
      <c r="E107" s="103"/>
      <c r="F107" s="103"/>
      <c r="G107" s="103"/>
      <c r="H107" s="103"/>
      <c r="I107" s="103"/>
      <c r="J107" s="103"/>
      <c r="K107" s="103"/>
      <c r="L107" s="103"/>
      <c r="M107" s="103"/>
      <c r="N107" s="103"/>
      <c r="O107" s="103"/>
      <c r="P107" s="103"/>
      <c r="Q107" s="103"/>
      <c r="R107" s="103"/>
      <c r="S107" s="103"/>
      <c r="T107" s="103"/>
      <c r="U107" s="103"/>
      <c r="V107" s="103"/>
      <c r="W107" s="103"/>
    </row>
    <row r="108" spans="3:23">
      <c r="C108" s="103"/>
      <c r="D108" s="103"/>
      <c r="E108" s="103"/>
      <c r="F108" s="103"/>
      <c r="G108" s="103"/>
      <c r="H108" s="103"/>
      <c r="I108" s="103"/>
      <c r="J108" s="103"/>
      <c r="K108" s="103"/>
      <c r="L108" s="103"/>
      <c r="M108" s="103"/>
      <c r="N108" s="103"/>
      <c r="O108" s="103"/>
      <c r="P108" s="103"/>
      <c r="Q108" s="103"/>
      <c r="R108" s="103"/>
      <c r="S108" s="103"/>
      <c r="T108" s="103"/>
      <c r="U108" s="103"/>
      <c r="V108" s="103"/>
      <c r="W108" s="103"/>
    </row>
    <row r="109" spans="3:23">
      <c r="C109" s="103"/>
      <c r="D109" s="103"/>
      <c r="E109" s="103"/>
      <c r="F109" s="103"/>
      <c r="G109" s="103"/>
      <c r="H109" s="103"/>
      <c r="I109" s="103"/>
      <c r="J109" s="103"/>
      <c r="K109" s="103"/>
      <c r="L109" s="103"/>
      <c r="M109" s="103"/>
      <c r="N109" s="103"/>
      <c r="O109" s="103"/>
      <c r="P109" s="103"/>
      <c r="Q109" s="103"/>
      <c r="R109" s="103"/>
      <c r="S109" s="103"/>
      <c r="T109" s="103"/>
      <c r="U109" s="103"/>
      <c r="V109" s="103"/>
      <c r="W109" s="103"/>
    </row>
    <row r="110" spans="3:23">
      <c r="C110" s="103"/>
      <c r="D110" s="103"/>
      <c r="E110" s="103"/>
      <c r="F110" s="103"/>
      <c r="G110" s="103"/>
      <c r="H110" s="103"/>
      <c r="I110" s="103"/>
      <c r="J110" s="103"/>
      <c r="K110" s="103"/>
      <c r="L110" s="103"/>
      <c r="M110" s="103"/>
      <c r="N110" s="103"/>
      <c r="O110" s="103"/>
      <c r="P110" s="103"/>
      <c r="Q110" s="103"/>
      <c r="R110" s="103"/>
      <c r="S110" s="103"/>
      <c r="T110" s="103"/>
      <c r="U110" s="103"/>
      <c r="V110" s="103"/>
      <c r="W110" s="103"/>
    </row>
    <row r="111" spans="3:23">
      <c r="C111" s="103"/>
      <c r="D111" s="103"/>
      <c r="E111" s="103"/>
      <c r="F111" s="103"/>
      <c r="G111" s="103"/>
      <c r="H111" s="103"/>
      <c r="I111" s="103"/>
      <c r="J111" s="103"/>
      <c r="K111" s="103"/>
      <c r="L111" s="103"/>
      <c r="M111" s="103"/>
      <c r="N111" s="103"/>
      <c r="O111" s="103"/>
      <c r="P111" s="103"/>
      <c r="Q111" s="103"/>
      <c r="R111" s="103"/>
      <c r="S111" s="103"/>
      <c r="T111" s="103"/>
      <c r="U111" s="103"/>
      <c r="V111" s="103"/>
      <c r="W111" s="103"/>
    </row>
    <row r="112" spans="3:23">
      <c r="C112" s="103"/>
      <c r="D112" s="103"/>
      <c r="E112" s="103"/>
      <c r="F112" s="103"/>
      <c r="G112" s="103"/>
      <c r="H112" s="103"/>
      <c r="I112" s="103"/>
      <c r="J112" s="103"/>
      <c r="K112" s="103"/>
      <c r="L112" s="103"/>
      <c r="M112" s="103"/>
      <c r="N112" s="103"/>
      <c r="O112" s="103"/>
      <c r="P112" s="103"/>
      <c r="Q112" s="103"/>
      <c r="R112" s="103"/>
      <c r="S112" s="103"/>
      <c r="T112" s="103"/>
      <c r="U112" s="103"/>
      <c r="V112" s="103"/>
      <c r="W112" s="103"/>
    </row>
    <row r="113" spans="3:23">
      <c r="C113" s="103"/>
      <c r="D113" s="103"/>
      <c r="E113" s="103"/>
      <c r="F113" s="103"/>
      <c r="G113" s="103"/>
      <c r="H113" s="103"/>
      <c r="I113" s="103"/>
      <c r="J113" s="103"/>
      <c r="K113" s="103"/>
      <c r="L113" s="103"/>
      <c r="M113" s="103"/>
      <c r="N113" s="103"/>
      <c r="O113" s="103"/>
      <c r="P113" s="103"/>
      <c r="Q113" s="103"/>
      <c r="R113" s="103"/>
      <c r="S113" s="103"/>
      <c r="T113" s="103"/>
      <c r="U113" s="103"/>
      <c r="V113" s="103"/>
      <c r="W113" s="103"/>
    </row>
    <row r="114" spans="3:23">
      <c r="C114" s="103"/>
      <c r="D114" s="103"/>
      <c r="E114" s="103"/>
      <c r="F114" s="103"/>
      <c r="G114" s="103"/>
      <c r="H114" s="103"/>
      <c r="I114" s="103"/>
      <c r="J114" s="103"/>
      <c r="K114" s="103"/>
      <c r="L114" s="103"/>
      <c r="M114" s="103"/>
      <c r="N114" s="103"/>
      <c r="O114" s="103"/>
      <c r="P114" s="103"/>
      <c r="Q114" s="103"/>
      <c r="R114" s="103"/>
      <c r="S114" s="103"/>
      <c r="T114" s="103"/>
      <c r="U114" s="103"/>
      <c r="V114" s="103"/>
      <c r="W114" s="103"/>
    </row>
    <row r="115" spans="3:23">
      <c r="C115" s="103"/>
      <c r="D115" s="103"/>
      <c r="E115" s="103"/>
      <c r="F115" s="103"/>
      <c r="G115" s="103"/>
      <c r="H115" s="103"/>
      <c r="I115" s="103"/>
      <c r="J115" s="103"/>
      <c r="K115" s="103"/>
      <c r="L115" s="103"/>
      <c r="M115" s="103"/>
      <c r="N115" s="103"/>
      <c r="O115" s="103"/>
      <c r="P115" s="103"/>
      <c r="Q115" s="103"/>
      <c r="R115" s="103"/>
      <c r="S115" s="103"/>
      <c r="T115" s="103"/>
      <c r="U115" s="103"/>
      <c r="V115" s="103"/>
      <c r="W115" s="103"/>
    </row>
    <row r="116" spans="3:23">
      <c r="C116" s="103"/>
      <c r="D116" s="103"/>
      <c r="E116" s="103"/>
      <c r="F116" s="103"/>
      <c r="G116" s="103"/>
      <c r="H116" s="103"/>
      <c r="I116" s="103"/>
      <c r="J116" s="103"/>
      <c r="K116" s="103"/>
      <c r="L116" s="103"/>
      <c r="M116" s="103"/>
      <c r="N116" s="103"/>
      <c r="O116" s="103"/>
      <c r="P116" s="103"/>
      <c r="Q116" s="103"/>
      <c r="R116" s="103"/>
      <c r="S116" s="103"/>
      <c r="T116" s="103"/>
      <c r="U116" s="103"/>
      <c r="V116" s="103"/>
      <c r="W116" s="103"/>
    </row>
    <row r="117" spans="3:23">
      <c r="C117" s="103"/>
      <c r="D117" s="103"/>
      <c r="E117" s="103"/>
      <c r="F117" s="103"/>
      <c r="G117" s="103"/>
      <c r="H117" s="103"/>
      <c r="I117" s="103"/>
      <c r="J117" s="103"/>
      <c r="K117" s="103"/>
      <c r="L117" s="103"/>
      <c r="M117" s="103"/>
      <c r="N117" s="103"/>
      <c r="O117" s="103"/>
      <c r="P117" s="103"/>
      <c r="Q117" s="103"/>
      <c r="R117" s="103"/>
      <c r="S117" s="103"/>
      <c r="T117" s="103"/>
      <c r="U117" s="103"/>
      <c r="V117" s="103"/>
      <c r="W117" s="103"/>
    </row>
    <row r="118" spans="3:23">
      <c r="C118" s="103"/>
      <c r="D118" s="103"/>
      <c r="E118" s="103"/>
      <c r="F118" s="103"/>
      <c r="G118" s="103"/>
      <c r="H118" s="103"/>
      <c r="I118" s="103"/>
      <c r="J118" s="103"/>
      <c r="K118" s="103"/>
      <c r="L118" s="103"/>
      <c r="M118" s="103"/>
      <c r="N118" s="103"/>
      <c r="O118" s="103"/>
      <c r="P118" s="103"/>
      <c r="Q118" s="103"/>
      <c r="R118" s="103"/>
      <c r="S118" s="103"/>
      <c r="T118" s="103"/>
      <c r="U118" s="103"/>
      <c r="V118" s="103"/>
      <c r="W118" s="103"/>
    </row>
    <row r="119" spans="3:23">
      <c r="C119" s="103"/>
      <c r="D119" s="103"/>
      <c r="E119" s="103"/>
      <c r="F119" s="103"/>
      <c r="G119" s="103"/>
      <c r="H119" s="103"/>
      <c r="I119" s="103"/>
      <c r="J119" s="103"/>
      <c r="K119" s="103"/>
      <c r="L119" s="103"/>
      <c r="M119" s="103"/>
      <c r="N119" s="103"/>
      <c r="O119" s="103"/>
      <c r="P119" s="103"/>
      <c r="Q119" s="103"/>
      <c r="R119" s="103"/>
      <c r="S119" s="103"/>
      <c r="T119" s="103"/>
      <c r="U119" s="103"/>
      <c r="V119" s="103"/>
      <c r="W119" s="103"/>
    </row>
    <row r="120" spans="3:23">
      <c r="C120" s="103"/>
      <c r="D120" s="103"/>
      <c r="E120" s="103"/>
      <c r="F120" s="103"/>
      <c r="G120" s="103"/>
      <c r="H120" s="103"/>
      <c r="I120" s="103"/>
      <c r="J120" s="103"/>
      <c r="K120" s="103"/>
      <c r="L120" s="103"/>
      <c r="M120" s="103"/>
      <c r="N120" s="103"/>
      <c r="O120" s="103"/>
      <c r="P120" s="103"/>
      <c r="Q120" s="103"/>
      <c r="R120" s="103"/>
      <c r="S120" s="103"/>
      <c r="T120" s="103"/>
      <c r="U120" s="103"/>
      <c r="V120" s="103"/>
      <c r="W120" s="103"/>
    </row>
    <row r="121" spans="3:23">
      <c r="C121" s="103"/>
      <c r="D121" s="103"/>
      <c r="E121" s="103"/>
      <c r="F121" s="103"/>
      <c r="G121" s="103"/>
      <c r="H121" s="103"/>
      <c r="I121" s="103"/>
      <c r="J121" s="103"/>
      <c r="K121" s="103"/>
      <c r="L121" s="103"/>
      <c r="M121" s="103"/>
      <c r="N121" s="103"/>
      <c r="O121" s="103"/>
      <c r="P121" s="103"/>
      <c r="Q121" s="103"/>
      <c r="R121" s="103"/>
      <c r="S121" s="103"/>
      <c r="T121" s="103"/>
      <c r="U121" s="103"/>
      <c r="V121" s="103"/>
      <c r="W121" s="103"/>
    </row>
    <row r="122" spans="3:23">
      <c r="C122" s="103"/>
      <c r="D122" s="103"/>
      <c r="E122" s="103"/>
      <c r="F122" s="103"/>
      <c r="G122" s="103"/>
      <c r="H122" s="103"/>
      <c r="I122" s="103"/>
      <c r="J122" s="103"/>
      <c r="K122" s="103"/>
      <c r="L122" s="103"/>
      <c r="M122" s="103"/>
      <c r="N122" s="103"/>
      <c r="O122" s="103"/>
      <c r="P122" s="103"/>
      <c r="Q122" s="103"/>
      <c r="R122" s="103"/>
      <c r="S122" s="103"/>
      <c r="T122" s="103"/>
      <c r="U122" s="103"/>
      <c r="V122" s="103"/>
      <c r="W122" s="103"/>
    </row>
    <row r="123" spans="3:23">
      <c r="C123" s="103"/>
      <c r="D123" s="103"/>
      <c r="E123" s="103"/>
      <c r="F123" s="103"/>
      <c r="G123" s="103"/>
      <c r="L123" s="103"/>
      <c r="M123" s="103"/>
      <c r="N123" s="103"/>
      <c r="O123" s="103"/>
      <c r="P123" s="103"/>
      <c r="Q123" s="103"/>
      <c r="R123" s="103"/>
      <c r="S123" s="103"/>
      <c r="T123" s="103"/>
      <c r="U123" s="103"/>
      <c r="V123" s="103"/>
      <c r="W123" s="103"/>
    </row>
  </sheetData>
  <mergeCells count="13">
    <mergeCell ref="A44:C44"/>
    <mergeCell ref="A45:C45"/>
    <mergeCell ref="A46:C46"/>
    <mergeCell ref="M31:M38"/>
    <mergeCell ref="A40:C40"/>
    <mergeCell ref="A41:C41"/>
    <mergeCell ref="A42:C42"/>
    <mergeCell ref="A43:C43"/>
    <mergeCell ref="A2:B2"/>
    <mergeCell ref="A4:B4"/>
    <mergeCell ref="A6:B6"/>
    <mergeCell ref="A8:B8"/>
    <mergeCell ref="A10:B10"/>
  </mergeCells>
  <conditionalFormatting sqref="O32:P38">
    <cfRule type="expression" dxfId="2" priority="2">
      <formula>$B32&gt;$B$13</formula>
    </cfRule>
  </conditionalFormatting>
  <pageMargins left="0.70866141732283472" right="0.70866141732283472" top="0.74803149606299213" bottom="0.74803149606299213" header="0.51181102362204722" footer="0.51181102362204722"/>
  <pageSetup paperSize="9" scale="80" fitToHeight="0" orientation="landscape"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Legenda!$B$2:$B$43</xm:f>
          </x14:formula1>
          <x14:formula2>
            <xm:f>0</xm:f>
          </x14:formula2>
          <xm:sqref>D14:D28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9"/>
  <sheetViews>
    <sheetView topLeftCell="A22" zoomScaleNormal="100" workbookViewId="0">
      <selection activeCell="A20" sqref="A20"/>
    </sheetView>
  </sheetViews>
  <sheetFormatPr defaultColWidth="8.7109375" defaultRowHeight="15"/>
  <cols>
    <col min="1" max="1" width="8.42578125" customWidth="1"/>
    <col min="2" max="2" width="24.140625" customWidth="1"/>
    <col min="3" max="3" width="23.85546875" customWidth="1"/>
    <col min="4" max="4" width="22.85546875" customWidth="1"/>
    <col min="5" max="5" width="15.28515625" customWidth="1"/>
    <col min="6" max="6" width="16.5703125" customWidth="1"/>
    <col min="7" max="7" width="17.28515625" customWidth="1"/>
    <col min="8" max="8" width="22.7109375" customWidth="1"/>
    <col min="9" max="9" width="19.5703125" customWidth="1"/>
    <col min="10" max="10" width="31.140625" customWidth="1"/>
  </cols>
  <sheetData>
    <row r="2" spans="1:10" ht="18.600000000000001" customHeight="1">
      <c r="A2" s="165" t="s">
        <v>58</v>
      </c>
      <c r="B2" s="165"/>
      <c r="C2" s="171"/>
      <c r="D2" s="171"/>
      <c r="E2" s="171"/>
      <c r="F2" s="171"/>
      <c r="G2" s="171"/>
      <c r="H2" s="171"/>
      <c r="I2" s="171"/>
    </row>
    <row r="4" spans="1:10" ht="18.600000000000001" customHeight="1">
      <c r="A4" s="165" t="s">
        <v>12</v>
      </c>
      <c r="B4" s="165"/>
      <c r="C4" s="171"/>
      <c r="D4" s="171"/>
      <c r="E4" s="171"/>
      <c r="F4" s="171"/>
      <c r="G4" s="171"/>
      <c r="H4" s="171"/>
    </row>
    <row r="5" spans="1:10" ht="18.600000000000001" customHeight="1">
      <c r="A5" s="77"/>
      <c r="B5" s="77"/>
      <c r="C5" s="77"/>
      <c r="D5" s="77"/>
      <c r="E5" s="76"/>
      <c r="F5" s="76"/>
      <c r="G5" s="76"/>
      <c r="H5" s="76"/>
      <c r="I5" s="76"/>
    </row>
    <row r="6" spans="1:10" ht="18.600000000000001" customHeight="1">
      <c r="A6" s="165" t="s">
        <v>26</v>
      </c>
      <c r="B6" s="165"/>
      <c r="C6" s="171"/>
      <c r="D6" s="171"/>
      <c r="E6" s="171"/>
      <c r="F6" s="171"/>
    </row>
    <row r="7" spans="1:10" ht="18.600000000000001" customHeight="1">
      <c r="A7" s="77"/>
      <c r="B7" s="77"/>
      <c r="C7" s="77"/>
      <c r="D7" s="77"/>
      <c r="E7" s="76"/>
      <c r="F7" s="76"/>
      <c r="G7" s="76"/>
      <c r="H7" s="76"/>
      <c r="I7" s="76"/>
    </row>
    <row r="8" spans="1:10" ht="18.600000000000001" customHeight="1">
      <c r="A8" s="165" t="s">
        <v>62</v>
      </c>
      <c r="B8" s="165"/>
      <c r="C8" s="79"/>
      <c r="D8" s="76"/>
      <c r="E8" s="80"/>
      <c r="F8" s="80"/>
      <c r="G8" s="80"/>
      <c r="H8" s="76"/>
      <c r="I8" s="76"/>
    </row>
    <row r="9" spans="1:10" ht="18.600000000000001" customHeight="1">
      <c r="A9" s="77"/>
      <c r="B9" s="77"/>
      <c r="C9" s="77"/>
      <c r="D9" s="77"/>
      <c r="E9" s="80"/>
      <c r="F9" s="80"/>
      <c r="G9" s="80"/>
      <c r="H9" s="76"/>
      <c r="I9" s="76"/>
    </row>
    <row r="10" spans="1:10" ht="18.600000000000001" customHeight="1">
      <c r="A10" s="165" t="s">
        <v>63</v>
      </c>
      <c r="B10" s="165"/>
      <c r="C10" s="79"/>
      <c r="D10" s="76"/>
      <c r="E10" s="80"/>
      <c r="F10" s="80"/>
      <c r="G10" s="80"/>
      <c r="H10" s="76"/>
      <c r="I10" s="76"/>
    </row>
    <row r="11" spans="1:10">
      <c r="C11" s="76"/>
      <c r="D11" s="76"/>
      <c r="E11" s="76"/>
      <c r="F11" s="76"/>
      <c r="G11" s="76"/>
    </row>
    <row r="13" spans="1:10" s="88" customFormat="1" ht="40.5">
      <c r="A13" s="83" t="s">
        <v>64</v>
      </c>
      <c r="B13" s="83" t="s">
        <v>65</v>
      </c>
      <c r="C13" s="83" t="s">
        <v>67</v>
      </c>
      <c r="D13" s="83" t="s">
        <v>111</v>
      </c>
      <c r="E13" s="83" t="s">
        <v>112</v>
      </c>
      <c r="F13" s="83" t="s">
        <v>113</v>
      </c>
      <c r="G13" s="83" t="s">
        <v>114</v>
      </c>
      <c r="H13" s="86" t="s">
        <v>115</v>
      </c>
      <c r="I13" s="86" t="s">
        <v>79</v>
      </c>
      <c r="J13" s="87" t="s">
        <v>80</v>
      </c>
    </row>
    <row r="14" spans="1:10" s="91" customFormat="1" ht="13.5">
      <c r="A14" s="89" t="s">
        <v>81</v>
      </c>
      <c r="B14" s="89" t="s">
        <v>82</v>
      </c>
      <c r="C14" s="89" t="s">
        <v>83</v>
      </c>
      <c r="D14" s="89" t="s">
        <v>84</v>
      </c>
      <c r="E14" s="89" t="s">
        <v>85</v>
      </c>
      <c r="F14" s="89" t="s">
        <v>86</v>
      </c>
      <c r="G14" s="89" t="s">
        <v>87</v>
      </c>
      <c r="H14" s="104" t="s">
        <v>88</v>
      </c>
      <c r="I14" s="104" t="s">
        <v>89</v>
      </c>
      <c r="J14" s="90" t="s">
        <v>91</v>
      </c>
    </row>
    <row r="15" spans="1:10">
      <c r="A15" s="92"/>
      <c r="B15" s="92"/>
      <c r="C15" s="92"/>
      <c r="D15" s="105"/>
      <c r="E15" s="92"/>
      <c r="F15" s="105">
        <f t="shared" ref="F15:F21" si="0">D15/1720</f>
        <v>0</v>
      </c>
      <c r="G15" s="92"/>
      <c r="H15" s="105">
        <f t="shared" ref="H15:H21" si="1">F15*G15</f>
        <v>0</v>
      </c>
      <c r="I15" s="92"/>
      <c r="J15" s="92"/>
    </row>
    <row r="16" spans="1:10">
      <c r="A16" s="92"/>
      <c r="B16" s="92"/>
      <c r="C16" s="92"/>
      <c r="D16" s="105"/>
      <c r="E16" s="92"/>
      <c r="F16" s="105">
        <f t="shared" si="0"/>
        <v>0</v>
      </c>
      <c r="G16" s="92"/>
      <c r="H16" s="105">
        <f t="shared" si="1"/>
        <v>0</v>
      </c>
      <c r="I16" s="92"/>
      <c r="J16" s="92"/>
    </row>
    <row r="17" spans="1:10">
      <c r="A17" s="92"/>
      <c r="B17" s="92"/>
      <c r="C17" s="92"/>
      <c r="D17" s="105"/>
      <c r="E17" s="92"/>
      <c r="F17" s="105">
        <f t="shared" si="0"/>
        <v>0</v>
      </c>
      <c r="G17" s="92"/>
      <c r="H17" s="105">
        <f t="shared" si="1"/>
        <v>0</v>
      </c>
      <c r="I17" s="92"/>
      <c r="J17" s="92"/>
    </row>
    <row r="18" spans="1:10">
      <c r="A18" s="92"/>
      <c r="B18" s="92"/>
      <c r="C18" s="92"/>
      <c r="D18" s="105"/>
      <c r="E18" s="92"/>
      <c r="F18" s="105">
        <f t="shared" si="0"/>
        <v>0</v>
      </c>
      <c r="G18" s="92"/>
      <c r="H18" s="105">
        <f t="shared" si="1"/>
        <v>0</v>
      </c>
      <c r="I18" s="92"/>
      <c r="J18" s="92"/>
    </row>
    <row r="19" spans="1:10">
      <c r="A19" s="92"/>
      <c r="B19" s="92"/>
      <c r="C19" s="92"/>
      <c r="D19" s="105"/>
      <c r="E19" s="92"/>
      <c r="F19" s="105">
        <f t="shared" si="0"/>
        <v>0</v>
      </c>
      <c r="G19" s="92"/>
      <c r="H19" s="105">
        <f t="shared" si="1"/>
        <v>0</v>
      </c>
      <c r="I19" s="92"/>
      <c r="J19" s="92"/>
    </row>
    <row r="20" spans="1:10">
      <c r="A20" s="92"/>
      <c r="B20" s="92"/>
      <c r="C20" s="92"/>
      <c r="D20" s="105"/>
      <c r="E20" s="92"/>
      <c r="F20" s="105">
        <f t="shared" si="0"/>
        <v>0</v>
      </c>
      <c r="G20" s="92"/>
      <c r="H20" s="105">
        <f t="shared" si="1"/>
        <v>0</v>
      </c>
      <c r="I20" s="92"/>
      <c r="J20" s="92"/>
    </row>
    <row r="21" spans="1:10">
      <c r="A21" s="92"/>
      <c r="B21" s="92"/>
      <c r="C21" s="92"/>
      <c r="D21" s="105"/>
      <c r="E21" s="92"/>
      <c r="F21" s="105">
        <f t="shared" si="0"/>
        <v>0</v>
      </c>
      <c r="G21" s="92"/>
      <c r="H21" s="105">
        <f t="shared" si="1"/>
        <v>0</v>
      </c>
      <c r="I21" s="92"/>
      <c r="J21" s="92"/>
    </row>
    <row r="23" spans="1:10">
      <c r="F23" s="169" t="s">
        <v>99</v>
      </c>
      <c r="G23" s="96" t="s">
        <v>26</v>
      </c>
      <c r="H23" s="97"/>
      <c r="I23" s="97"/>
    </row>
    <row r="24" spans="1:10">
      <c r="F24" s="169"/>
      <c r="G24" s="98" t="s">
        <v>27</v>
      </c>
      <c r="H24" s="36"/>
      <c r="I24" s="36"/>
    </row>
    <row r="25" spans="1:10">
      <c r="F25" s="169"/>
      <c r="G25" s="98" t="s">
        <v>28</v>
      </c>
      <c r="H25" s="36"/>
      <c r="I25" s="36"/>
    </row>
    <row r="26" spans="1:10">
      <c r="F26" s="169"/>
      <c r="G26" s="98" t="s">
        <v>29</v>
      </c>
      <c r="H26" s="36"/>
      <c r="I26" s="36"/>
    </row>
    <row r="27" spans="1:10">
      <c r="F27" s="169"/>
      <c r="G27" s="98" t="s">
        <v>30</v>
      </c>
      <c r="H27" s="36"/>
      <c r="I27" s="36"/>
    </row>
    <row r="28" spans="1:10">
      <c r="F28" s="169"/>
      <c r="G28" s="98" t="s">
        <v>31</v>
      </c>
      <c r="H28" s="36"/>
      <c r="I28" s="36"/>
    </row>
    <row r="29" spans="1:10">
      <c r="F29" s="169"/>
      <c r="G29" s="98" t="s">
        <v>32</v>
      </c>
      <c r="H29" s="36"/>
      <c r="I29" s="36"/>
    </row>
    <row r="30" spans="1:10">
      <c r="F30" s="169"/>
      <c r="G30" s="99" t="s">
        <v>33</v>
      </c>
      <c r="H30" s="100"/>
      <c r="I30" s="100"/>
    </row>
    <row r="34" spans="1:25" ht="15" customHeight="1">
      <c r="A34" s="170" t="s">
        <v>64</v>
      </c>
      <c r="B34" s="170"/>
      <c r="C34" s="170"/>
      <c r="D34" s="172" t="s">
        <v>116</v>
      </c>
      <c r="E34" s="172"/>
      <c r="F34" s="172"/>
      <c r="G34" s="172"/>
      <c r="H34" s="172"/>
    </row>
    <row r="35" spans="1:25" s="101" customFormat="1" ht="15" customHeight="1">
      <c r="A35" s="167" t="s">
        <v>111</v>
      </c>
      <c r="B35" s="167"/>
      <c r="C35" s="167"/>
      <c r="D35" s="172" t="s">
        <v>117</v>
      </c>
      <c r="E35" s="172"/>
      <c r="F35" s="172"/>
      <c r="G35" s="172"/>
      <c r="H35" s="172"/>
      <c r="I35" s="106"/>
      <c r="J35" s="106"/>
    </row>
    <row r="36" spans="1:25" ht="15" customHeight="1">
      <c r="A36" s="167" t="s">
        <v>112</v>
      </c>
      <c r="B36" s="167"/>
      <c r="C36" s="167"/>
      <c r="D36" s="173" t="s">
        <v>118</v>
      </c>
      <c r="E36" s="173"/>
      <c r="F36" s="173"/>
      <c r="G36" s="173"/>
      <c r="H36" s="173"/>
    </row>
    <row r="37" spans="1:25" ht="15" customHeight="1">
      <c r="A37" s="167" t="s">
        <v>113</v>
      </c>
      <c r="B37" s="167"/>
      <c r="C37" s="167"/>
      <c r="D37" s="173" t="s">
        <v>119</v>
      </c>
      <c r="E37" s="173"/>
      <c r="F37" s="173"/>
      <c r="G37" s="173"/>
      <c r="H37" s="173"/>
    </row>
    <row r="38" spans="1:25" s="75" customFormat="1" ht="27" customHeight="1">
      <c r="A38" s="167" t="s">
        <v>114</v>
      </c>
      <c r="B38" s="167"/>
      <c r="C38" s="167"/>
      <c r="D38" s="172" t="s">
        <v>120</v>
      </c>
      <c r="E38" s="172"/>
      <c r="F38" s="172"/>
      <c r="G38" s="172"/>
      <c r="H38" s="172"/>
      <c r="I38" s="107"/>
      <c r="J38" s="107"/>
      <c r="K38" s="102"/>
      <c r="L38" s="102"/>
      <c r="M38" s="102"/>
      <c r="N38" s="102"/>
      <c r="O38" s="102"/>
      <c r="P38" s="102"/>
      <c r="Q38" s="102"/>
      <c r="R38" s="102"/>
      <c r="S38" s="102"/>
      <c r="T38" s="102"/>
      <c r="U38" s="102"/>
      <c r="V38" s="102"/>
      <c r="W38" s="102"/>
      <c r="X38" s="102"/>
      <c r="Y38" s="102"/>
    </row>
    <row r="39" spans="1:25" s="75" customFormat="1" ht="21.75" customHeight="1">
      <c r="A39" s="167" t="s">
        <v>115</v>
      </c>
      <c r="B39" s="167"/>
      <c r="C39" s="167"/>
      <c r="D39" s="108" t="s">
        <v>121</v>
      </c>
      <c r="E39" s="102"/>
      <c r="F39" s="102"/>
      <c r="G39" s="102"/>
      <c r="H39" s="102"/>
      <c r="I39" s="102"/>
      <c r="J39" s="102"/>
      <c r="K39" s="102"/>
      <c r="L39" s="102"/>
      <c r="M39" s="102"/>
      <c r="N39" s="102"/>
      <c r="O39" s="102"/>
      <c r="P39" s="102"/>
      <c r="Q39" s="102"/>
      <c r="R39" s="102"/>
      <c r="S39" s="102"/>
      <c r="T39" s="102"/>
      <c r="U39" s="102"/>
      <c r="V39" s="102"/>
      <c r="W39" s="102"/>
      <c r="X39" s="102"/>
      <c r="Y39" s="102"/>
    </row>
  </sheetData>
  <mergeCells count="20">
    <mergeCell ref="A38:C38"/>
    <mergeCell ref="D38:H38"/>
    <mergeCell ref="A39:C39"/>
    <mergeCell ref="A35:C35"/>
    <mergeCell ref="D35:H35"/>
    <mergeCell ref="A36:C36"/>
    <mergeCell ref="D36:H36"/>
    <mergeCell ref="A37:C37"/>
    <mergeCell ref="D37:H37"/>
    <mergeCell ref="A8:B8"/>
    <mergeCell ref="A10:B10"/>
    <mergeCell ref="F23:F30"/>
    <mergeCell ref="A34:C34"/>
    <mergeCell ref="D34:H34"/>
    <mergeCell ref="A2:B2"/>
    <mergeCell ref="C2:I2"/>
    <mergeCell ref="A4:B4"/>
    <mergeCell ref="C4:H4"/>
    <mergeCell ref="A6:B6"/>
    <mergeCell ref="C6:F6"/>
  </mergeCells>
  <conditionalFormatting sqref="H24:I30">
    <cfRule type="expression" dxfId="1" priority="2">
      <formula>$B24&gt;#REF!</formula>
    </cfRule>
  </conditionalFormatting>
  <dataValidations count="1">
    <dataValidation type="list" allowBlank="1" showInputMessage="1" showErrorMessage="1" sqref="C22:D32">
      <formula1>#REF!</formula1>
      <formula2>0</formula2>
    </dataValidation>
  </dataValidations>
  <pageMargins left="0.7" right="0.7" top="0.75" bottom="0.7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3">
        <x14:dataValidation type="list" allowBlank="1" showInputMessage="1" showErrorMessage="1">
          <x14:formula1>
            <xm:f>'Parte A - Resumo'!$D$25:$D$32</xm:f>
          </x14:formula1>
          <x14:formula2>
            <xm:f>0</xm:f>
          </x14:formula2>
          <xm:sqref>B15:B21</xm:sqref>
        </x14:dataValidation>
        <x14:dataValidation type="list" allowBlank="1" showInputMessage="1" showErrorMessage="1">
          <x14:formula1>
            <xm:f>Legenda!$E$2:$E$3</xm:f>
          </x14:formula1>
          <x14:formula2>
            <xm:f>0</xm:f>
          </x14:formula2>
          <xm:sqref>E15:E21</xm:sqref>
        </x14:dataValidation>
        <x14:dataValidation type="list" allowBlank="1" showInputMessage="1" showErrorMessage="1">
          <x14:formula1>
            <xm:f>Legenda!$B$2:$B$43</xm:f>
          </x14:formula1>
          <x14:formula2>
            <xm:f>0</xm:f>
          </x14:formula2>
          <xm:sqref>C15:C21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8"/>
  <sheetViews>
    <sheetView topLeftCell="A8" zoomScaleNormal="100" workbookViewId="0">
      <selection activeCell="J18" sqref="J18"/>
    </sheetView>
  </sheetViews>
  <sheetFormatPr defaultColWidth="2.140625" defaultRowHeight="15"/>
  <cols>
    <col min="1" max="1" width="5.7109375" style="75" customWidth="1"/>
    <col min="2" max="3" width="43.140625" style="75" customWidth="1"/>
    <col min="4" max="4" width="10.42578125" style="75" customWidth="1"/>
    <col min="5" max="5" width="10.140625" style="75" customWidth="1"/>
    <col min="6" max="6" width="9.5703125" style="75" customWidth="1"/>
    <col min="7" max="7" width="17.85546875" style="75" customWidth="1"/>
    <col min="8" max="8" width="13.5703125" style="75" customWidth="1"/>
    <col min="9" max="9" width="14.140625" style="75" customWidth="1"/>
    <col min="10" max="10" width="15.140625" style="75" customWidth="1"/>
    <col min="11" max="11" width="14.28515625" style="75" customWidth="1"/>
    <col min="12" max="12" width="16.85546875" style="75" customWidth="1"/>
    <col min="13" max="13" width="17.28515625" style="75" customWidth="1"/>
    <col min="14" max="14" width="16.140625" style="75" customWidth="1"/>
    <col min="15" max="17" width="15.85546875" style="75" customWidth="1"/>
    <col min="18" max="18" width="14.140625" style="75" customWidth="1"/>
    <col min="19" max="19" width="16.28515625" style="75" customWidth="1"/>
    <col min="20" max="20" width="32.42578125" style="75" customWidth="1"/>
    <col min="21" max="21" width="12.5703125" style="75" customWidth="1"/>
    <col min="22" max="22" width="11" style="75" customWidth="1"/>
    <col min="23" max="1024" width="2.140625" style="75"/>
  </cols>
  <sheetData>
    <row r="1" spans="1:102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8.600000000000001" customHeight="1">
      <c r="A2" s="165" t="s">
        <v>122</v>
      </c>
      <c r="B2" s="165"/>
      <c r="C2" s="171" t="s">
        <v>59</v>
      </c>
      <c r="D2" s="171"/>
      <c r="E2" s="171"/>
      <c r="F2" s="171"/>
      <c r="G2" s="171"/>
      <c r="H2" s="171"/>
      <c r="I2" s="171"/>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600000000000001" customHeight="1">
      <c r="A4" s="165" t="s">
        <v>12</v>
      </c>
      <c r="B4" s="165"/>
      <c r="C4" s="171" t="s">
        <v>60</v>
      </c>
      <c r="D4" s="171"/>
      <c r="E4" s="171"/>
      <c r="F4" s="171"/>
      <c r="G4" s="171"/>
      <c r="H4" s="171"/>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600000000000001" customHeight="1">
      <c r="A5" s="77"/>
      <c r="B5" s="77"/>
      <c r="C5" s="77"/>
      <c r="D5" s="77"/>
      <c r="E5" s="76"/>
      <c r="F5" s="76"/>
      <c r="G5" s="76"/>
      <c r="H5" s="76"/>
      <c r="I5" s="7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600000000000001" customHeight="1">
      <c r="A6" s="165" t="s">
        <v>26</v>
      </c>
      <c r="B6" s="165"/>
      <c r="C6" s="171" t="s">
        <v>61</v>
      </c>
      <c r="D6" s="171"/>
      <c r="E6" s="171"/>
      <c r="F6" s="171"/>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600000000000001" customHeight="1">
      <c r="A7" s="77"/>
      <c r="B7" s="77"/>
      <c r="C7" s="77"/>
      <c r="D7" s="77"/>
      <c r="E7" s="76"/>
      <c r="F7" s="76"/>
      <c r="G7" s="76"/>
      <c r="H7" s="76"/>
      <c r="I7" s="76"/>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600000000000001" customHeight="1">
      <c r="A8" s="165" t="s">
        <v>123</v>
      </c>
      <c r="B8" s="165"/>
      <c r="C8" s="79">
        <v>2</v>
      </c>
      <c r="D8" s="76"/>
      <c r="E8" s="80"/>
      <c r="F8" s="80"/>
      <c r="G8" s="80"/>
      <c r="H8" s="76"/>
      <c r="I8" s="76"/>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600000000000001" customHeight="1">
      <c r="A9" s="77"/>
      <c r="B9" s="77"/>
      <c r="C9" s="77"/>
      <c r="D9" s="77"/>
      <c r="E9" s="80"/>
      <c r="F9" s="80"/>
      <c r="G9" s="80"/>
      <c r="H9" s="76"/>
      <c r="I9" s="76"/>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600000000000001" customHeight="1">
      <c r="A10" s="165" t="s">
        <v>63</v>
      </c>
      <c r="B10" s="165"/>
      <c r="C10" s="81">
        <v>44824</v>
      </c>
      <c r="D10" s="76"/>
      <c r="E10" s="80"/>
      <c r="F10" s="80"/>
      <c r="G10" s="80"/>
      <c r="H10" s="76"/>
      <c r="I10" s="76"/>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c r="B11" s="76"/>
      <c r="C11" s="76"/>
      <c r="D11" s="76"/>
      <c r="E11" s="76"/>
      <c r="F11" s="76"/>
      <c r="G11" s="76"/>
      <c r="H11" s="76"/>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s="91" customFormat="1" ht="61.5" customHeight="1">
      <c r="A12" s="86" t="s">
        <v>64</v>
      </c>
      <c r="B12" s="86" t="s">
        <v>124</v>
      </c>
      <c r="C12" s="86" t="s">
        <v>125</v>
      </c>
      <c r="D12" s="87" t="s">
        <v>126</v>
      </c>
      <c r="E12" s="87" t="s">
        <v>127</v>
      </c>
      <c r="F12" s="87" t="s">
        <v>128</v>
      </c>
      <c r="G12" s="109" t="s">
        <v>129</v>
      </c>
      <c r="H12" s="84" t="s">
        <v>130</v>
      </c>
      <c r="I12" s="84" t="s">
        <v>131</v>
      </c>
      <c r="J12" s="84" t="s">
        <v>132</v>
      </c>
      <c r="K12" s="84" t="s">
        <v>133</v>
      </c>
      <c r="L12" s="85" t="s">
        <v>134</v>
      </c>
      <c r="M12" s="85" t="s">
        <v>135</v>
      </c>
      <c r="N12" s="85" t="s">
        <v>136</v>
      </c>
      <c r="O12" s="87" t="s">
        <v>137</v>
      </c>
      <c r="P12" s="87" t="s">
        <v>138</v>
      </c>
      <c r="Q12" s="87" t="s">
        <v>139</v>
      </c>
      <c r="R12" s="110" t="s">
        <v>140</v>
      </c>
      <c r="S12" s="109" t="s">
        <v>106</v>
      </c>
      <c r="T12" s="85" t="s">
        <v>80</v>
      </c>
    </row>
    <row r="13" spans="1:1024" ht="15" customHeight="1">
      <c r="A13" s="111" t="s">
        <v>81</v>
      </c>
      <c r="B13" s="111" t="s">
        <v>82</v>
      </c>
      <c r="C13" s="111" t="s">
        <v>83</v>
      </c>
      <c r="D13" s="112" t="s">
        <v>84</v>
      </c>
      <c r="E13" s="112" t="s">
        <v>85</v>
      </c>
      <c r="F13" s="112" t="s">
        <v>86</v>
      </c>
      <c r="G13" s="113" t="s">
        <v>87</v>
      </c>
      <c r="H13" s="114" t="s">
        <v>88</v>
      </c>
      <c r="I13" s="114" t="s">
        <v>89</v>
      </c>
      <c r="J13" s="114" t="s">
        <v>90</v>
      </c>
      <c r="K13" s="84" t="s">
        <v>91</v>
      </c>
      <c r="L13" s="115" t="s">
        <v>92</v>
      </c>
      <c r="M13" s="115" t="s">
        <v>93</v>
      </c>
      <c r="N13" s="115" t="s">
        <v>94</v>
      </c>
      <c r="O13" s="112" t="s">
        <v>95</v>
      </c>
      <c r="P13" s="112" t="s">
        <v>96</v>
      </c>
      <c r="Q13" s="112" t="s">
        <v>97</v>
      </c>
      <c r="R13" s="112" t="s">
        <v>141</v>
      </c>
      <c r="S13" s="113" t="s">
        <v>142</v>
      </c>
      <c r="T13" s="115" t="s">
        <v>143</v>
      </c>
    </row>
    <row r="14" spans="1:1024" ht="25.5">
      <c r="A14" s="116">
        <v>10</v>
      </c>
      <c r="B14" s="116"/>
      <c r="C14" s="116" t="s">
        <v>48</v>
      </c>
      <c r="D14" s="117">
        <v>502100265</v>
      </c>
      <c r="E14" s="118" t="s">
        <v>144</v>
      </c>
      <c r="F14" s="117" t="s">
        <v>145</v>
      </c>
      <c r="G14" s="116" t="s">
        <v>146</v>
      </c>
      <c r="H14" s="117" t="s">
        <v>147</v>
      </c>
      <c r="I14" s="119">
        <v>44660</v>
      </c>
      <c r="J14" s="117">
        <v>1556</v>
      </c>
      <c r="K14" s="120">
        <v>1</v>
      </c>
      <c r="L14" s="121">
        <v>44664</v>
      </c>
      <c r="M14" s="116" t="s">
        <v>148</v>
      </c>
      <c r="N14" s="116">
        <v>1556</v>
      </c>
      <c r="O14" s="122">
        <v>1556</v>
      </c>
      <c r="P14" s="122">
        <v>1556</v>
      </c>
      <c r="Q14" s="117">
        <v>4334199</v>
      </c>
      <c r="R14" s="75" t="s">
        <v>149</v>
      </c>
      <c r="S14" s="123">
        <v>1556</v>
      </c>
      <c r="T14" s="124"/>
    </row>
    <row r="15" spans="1:1024" ht="38.1" customHeight="1">
      <c r="A15" s="116">
        <v>11</v>
      </c>
      <c r="B15" s="116"/>
      <c r="C15" s="116" t="s">
        <v>48</v>
      </c>
      <c r="D15" s="117">
        <v>513246479</v>
      </c>
      <c r="E15" s="118" t="s">
        <v>150</v>
      </c>
      <c r="F15" s="117" t="s">
        <v>151</v>
      </c>
      <c r="G15" s="116" t="s">
        <v>146</v>
      </c>
      <c r="H15" s="117" t="s">
        <v>152</v>
      </c>
      <c r="I15" s="119">
        <v>44781</v>
      </c>
      <c r="J15" s="117">
        <v>5444.6</v>
      </c>
      <c r="K15" s="120">
        <v>1</v>
      </c>
      <c r="L15" s="121">
        <v>44820</v>
      </c>
      <c r="M15" s="116" t="s">
        <v>148</v>
      </c>
      <c r="N15" s="116">
        <v>5444.6</v>
      </c>
      <c r="O15" s="122">
        <v>5444.6</v>
      </c>
      <c r="P15" s="122">
        <v>5444.6</v>
      </c>
      <c r="Q15" s="117">
        <v>4334199</v>
      </c>
      <c r="R15" s="75" t="s">
        <v>149</v>
      </c>
      <c r="S15" s="123">
        <v>5444.6</v>
      </c>
      <c r="T15" s="124"/>
    </row>
    <row r="16" spans="1:1024" ht="29.85" customHeight="1">
      <c r="A16" s="116">
        <v>12</v>
      </c>
      <c r="B16" s="116"/>
      <c r="C16" s="116" t="s">
        <v>50</v>
      </c>
      <c r="D16" s="116">
        <v>221372954</v>
      </c>
      <c r="E16" s="118" t="s">
        <v>153</v>
      </c>
      <c r="F16" s="117" t="s">
        <v>154</v>
      </c>
      <c r="G16" s="116" t="s">
        <v>155</v>
      </c>
      <c r="H16" s="117">
        <v>104</v>
      </c>
      <c r="I16" s="119">
        <v>44693</v>
      </c>
      <c r="J16" s="117">
        <v>2000</v>
      </c>
      <c r="K16" s="120">
        <v>1</v>
      </c>
      <c r="L16" s="121">
        <v>44726</v>
      </c>
      <c r="M16" s="116" t="s">
        <v>148</v>
      </c>
      <c r="N16" s="116">
        <v>2000</v>
      </c>
      <c r="O16" s="122">
        <v>2000</v>
      </c>
      <c r="P16" s="122">
        <v>2000</v>
      </c>
      <c r="Q16" s="117">
        <v>62699</v>
      </c>
      <c r="R16" s="75" t="s">
        <v>149</v>
      </c>
      <c r="S16" s="123">
        <v>2000</v>
      </c>
      <c r="T16" s="124"/>
    </row>
    <row r="17" spans="1:20" ht="29.1" customHeight="1">
      <c r="A17" s="116">
        <v>13</v>
      </c>
      <c r="B17" s="116"/>
      <c r="C17" s="116" t="s">
        <v>51</v>
      </c>
      <c r="D17" s="117">
        <v>508247110</v>
      </c>
      <c r="E17" s="118" t="s">
        <v>156</v>
      </c>
      <c r="F17" s="117" t="s">
        <v>157</v>
      </c>
      <c r="G17" s="116" t="s">
        <v>146</v>
      </c>
      <c r="H17" s="117">
        <v>44</v>
      </c>
      <c r="I17" s="119">
        <v>44650</v>
      </c>
      <c r="J17" s="117">
        <v>1000</v>
      </c>
      <c r="K17" s="120">
        <v>1</v>
      </c>
      <c r="L17" s="121">
        <v>44678</v>
      </c>
      <c r="M17" s="116" t="s">
        <v>148</v>
      </c>
      <c r="N17" s="116">
        <v>1000</v>
      </c>
      <c r="O17" s="122">
        <v>1000</v>
      </c>
      <c r="P17" s="122">
        <v>1000</v>
      </c>
      <c r="Q17" s="117">
        <v>62321</v>
      </c>
      <c r="R17" s="75" t="s">
        <v>149</v>
      </c>
      <c r="S17" s="123">
        <v>1000</v>
      </c>
      <c r="T17" s="124"/>
    </row>
    <row r="18" spans="1:20" ht="38.25">
      <c r="A18" s="116">
        <v>14</v>
      </c>
      <c r="B18" s="116"/>
      <c r="C18" s="116" t="s">
        <v>48</v>
      </c>
      <c r="D18" s="116">
        <v>503074586</v>
      </c>
      <c r="E18" s="118" t="s">
        <v>158</v>
      </c>
      <c r="F18" s="117" t="s">
        <v>159</v>
      </c>
      <c r="G18" s="116" t="s">
        <v>146</v>
      </c>
      <c r="H18" s="117">
        <v>2944</v>
      </c>
      <c r="I18" s="119">
        <v>44767</v>
      </c>
      <c r="J18" s="117">
        <v>2499.4</v>
      </c>
      <c r="K18" s="120">
        <v>1</v>
      </c>
      <c r="L18" s="121">
        <v>44798</v>
      </c>
      <c r="M18" s="116" t="s">
        <v>148</v>
      </c>
      <c r="N18" s="116">
        <v>2499.4</v>
      </c>
      <c r="O18" s="122">
        <v>2499.4</v>
      </c>
      <c r="P18" s="122">
        <v>2499.4</v>
      </c>
      <c r="Q18" s="117">
        <v>4334116</v>
      </c>
      <c r="R18" s="75" t="s">
        <v>149</v>
      </c>
      <c r="S18" s="123">
        <v>2499.4</v>
      </c>
      <c r="T18" s="124"/>
    </row>
    <row r="19" spans="1:20">
      <c r="A19" s="116"/>
      <c r="B19" s="116"/>
      <c r="C19" s="116"/>
      <c r="D19" s="116"/>
      <c r="E19" s="118"/>
      <c r="F19" s="117"/>
      <c r="G19" s="116"/>
      <c r="H19" s="117"/>
      <c r="I19" s="125"/>
      <c r="J19" s="117"/>
      <c r="K19" s="120">
        <v>1</v>
      </c>
      <c r="L19" s="121"/>
      <c r="M19" s="120"/>
      <c r="N19" s="116"/>
      <c r="O19" s="122"/>
      <c r="P19" s="122"/>
      <c r="Q19" s="117"/>
      <c r="R19" s="117"/>
      <c r="S19" s="123"/>
      <c r="T19" s="124"/>
    </row>
    <row r="20" spans="1:20">
      <c r="A20" s="116"/>
      <c r="B20" s="116"/>
      <c r="C20" s="116"/>
      <c r="D20" s="116"/>
      <c r="E20" s="118"/>
      <c r="F20" s="117"/>
      <c r="G20" s="116"/>
      <c r="H20" s="117"/>
      <c r="I20" s="125"/>
      <c r="J20" s="117"/>
      <c r="K20" s="120">
        <v>1</v>
      </c>
      <c r="L20" s="121"/>
      <c r="M20" s="120"/>
      <c r="N20" s="116"/>
      <c r="O20" s="122"/>
      <c r="P20" s="122"/>
      <c r="Q20" s="117"/>
      <c r="R20" s="117"/>
      <c r="S20" s="123"/>
      <c r="T20" s="124"/>
    </row>
    <row r="21" spans="1:20" ht="15.95" customHeight="1">
      <c r="A21" s="116"/>
      <c r="B21" s="116"/>
      <c r="C21" s="116"/>
      <c r="D21" s="116"/>
      <c r="E21" s="118"/>
      <c r="F21" s="117"/>
      <c r="G21" s="116"/>
      <c r="H21" s="117"/>
      <c r="I21" s="125"/>
      <c r="J21" s="117"/>
      <c r="K21" s="124"/>
      <c r="L21" s="121"/>
      <c r="M21" s="120"/>
      <c r="N21" s="116"/>
      <c r="O21" s="122"/>
      <c r="P21" s="122"/>
      <c r="Q21" s="117"/>
      <c r="R21" s="117"/>
      <c r="S21" s="123"/>
      <c r="T21" s="124"/>
    </row>
    <row r="22" spans="1:20" ht="15.95" customHeight="1">
      <c r="A22" s="126"/>
      <c r="B22" s="126"/>
      <c r="C22" s="126"/>
      <c r="D22" s="126"/>
      <c r="E22" s="127"/>
      <c r="F22" s="128"/>
      <c r="G22" s="126"/>
      <c r="H22" s="128"/>
      <c r="I22" s="128"/>
      <c r="J22" s="128"/>
      <c r="K22" s="129"/>
      <c r="L22" s="126"/>
      <c r="M22" s="130"/>
      <c r="N22" s="126"/>
      <c r="O22" s="128"/>
      <c r="P22" s="128"/>
      <c r="Q22" s="128"/>
      <c r="R22" s="128"/>
      <c r="S22" s="128"/>
      <c r="T22" s="129"/>
    </row>
    <row r="23" spans="1:20" ht="15.95" customHeight="1">
      <c r="A23" s="126"/>
      <c r="B23" s="126"/>
      <c r="C23" s="126"/>
      <c r="D23" s="126"/>
      <c r="E23" s="127"/>
      <c r="F23" s="128"/>
      <c r="G23" s="126"/>
      <c r="H23" s="128"/>
      <c r="I23" s="128"/>
      <c r="J23" s="128"/>
      <c r="K23" s="129"/>
      <c r="L23" s="126"/>
      <c r="M23" s="169" t="s">
        <v>99</v>
      </c>
      <c r="N23" s="96" t="s">
        <v>26</v>
      </c>
      <c r="O23" s="131">
        <f>+SUM(O14:O18)</f>
        <v>12500</v>
      </c>
      <c r="P23" s="131">
        <f>+SUM(P14:P18)</f>
        <v>12500</v>
      </c>
      <c r="Q23" s="169"/>
      <c r="R23" s="96"/>
      <c r="S23" s="131">
        <f>+SUM(S14:S18)</f>
        <v>12500</v>
      </c>
      <c r="T23" s="102"/>
    </row>
    <row r="24" spans="1:20" ht="15.95" customHeight="1">
      <c r="A24" s="126"/>
      <c r="B24" s="126"/>
      <c r="C24" s="126"/>
      <c r="D24" s="126"/>
      <c r="E24" s="127"/>
      <c r="F24" s="128"/>
      <c r="G24" s="126"/>
      <c r="H24" s="128"/>
      <c r="I24" s="128"/>
      <c r="J24" s="128"/>
      <c r="K24" s="129"/>
      <c r="L24" s="126"/>
      <c r="M24" s="169"/>
      <c r="N24" s="98" t="s">
        <v>27</v>
      </c>
      <c r="O24" s="132"/>
      <c r="P24" s="132"/>
      <c r="Q24" s="169"/>
      <c r="R24" s="98"/>
      <c r="S24" s="132"/>
      <c r="T24" s="102"/>
    </row>
    <row r="25" spans="1:20" ht="15.95" customHeight="1">
      <c r="A25" s="126"/>
      <c r="B25" s="126"/>
      <c r="C25" s="126"/>
      <c r="D25" s="126"/>
      <c r="E25" s="127"/>
      <c r="F25" s="128"/>
      <c r="G25" s="126"/>
      <c r="H25" s="128"/>
      <c r="I25" s="128"/>
      <c r="J25" s="128"/>
      <c r="K25" s="129"/>
      <c r="L25" s="126"/>
      <c r="M25" s="169"/>
      <c r="N25" s="98" t="s">
        <v>28</v>
      </c>
      <c r="O25" s="132"/>
      <c r="P25" s="132"/>
      <c r="Q25" s="169"/>
      <c r="R25" s="98"/>
      <c r="S25" s="132"/>
      <c r="T25" s="102"/>
    </row>
    <row r="26" spans="1:20" ht="15.95" customHeight="1">
      <c r="A26" s="126"/>
      <c r="B26" s="126"/>
      <c r="C26" s="126"/>
      <c r="D26" s="126"/>
      <c r="E26" s="127"/>
      <c r="F26" s="128"/>
      <c r="G26" s="126"/>
      <c r="H26" s="128"/>
      <c r="I26" s="128"/>
      <c r="J26" s="128"/>
      <c r="K26" s="129"/>
      <c r="L26" s="126"/>
      <c r="M26" s="169"/>
      <c r="N26" s="98" t="s">
        <v>29</v>
      </c>
      <c r="O26" s="132"/>
      <c r="P26" s="132"/>
      <c r="Q26" s="169"/>
      <c r="R26" s="98"/>
      <c r="S26" s="132"/>
      <c r="T26" s="102"/>
    </row>
    <row r="27" spans="1:20" ht="15.95" customHeight="1">
      <c r="B27" s="102"/>
      <c r="C27" s="102"/>
      <c r="D27" s="102"/>
      <c r="E27" s="102"/>
      <c r="F27" s="102"/>
      <c r="G27" s="102"/>
      <c r="H27" s="102"/>
      <c r="I27" s="102"/>
      <c r="J27" s="102"/>
      <c r="K27" s="102"/>
      <c r="L27" s="102"/>
      <c r="M27" s="169"/>
      <c r="N27" s="98" t="s">
        <v>30</v>
      </c>
      <c r="O27" s="132"/>
      <c r="P27" s="132"/>
      <c r="Q27" s="169"/>
      <c r="R27" s="98"/>
      <c r="S27" s="132"/>
      <c r="T27" s="102"/>
    </row>
    <row r="28" spans="1:20" ht="12" customHeight="1">
      <c r="A28" s="167" t="s">
        <v>64</v>
      </c>
      <c r="B28" s="167"/>
      <c r="C28" s="167"/>
      <c r="D28" s="101" t="s">
        <v>116</v>
      </c>
      <c r="E28" s="102"/>
      <c r="F28" s="102"/>
      <c r="G28" s="102"/>
      <c r="H28" s="102"/>
      <c r="I28" s="102"/>
      <c r="J28" s="102"/>
      <c r="K28" s="102"/>
      <c r="L28" s="102"/>
      <c r="M28" s="169"/>
      <c r="N28" s="98" t="s">
        <v>31</v>
      </c>
      <c r="O28" s="132"/>
      <c r="P28" s="132"/>
      <c r="Q28" s="169"/>
      <c r="R28" s="98"/>
      <c r="S28" s="132"/>
      <c r="T28" s="102"/>
    </row>
    <row r="29" spans="1:20" ht="15.95" customHeight="1">
      <c r="A29" s="167" t="s">
        <v>125</v>
      </c>
      <c r="B29" s="167"/>
      <c r="C29" s="167"/>
      <c r="D29" s="101" t="s">
        <v>160</v>
      </c>
      <c r="E29" s="102"/>
      <c r="F29" s="102"/>
      <c r="G29" s="102"/>
      <c r="H29" s="102"/>
      <c r="I29" s="102"/>
      <c r="J29" s="102"/>
      <c r="K29" s="102"/>
      <c r="L29" s="102"/>
      <c r="M29" s="169"/>
      <c r="N29" s="98" t="s">
        <v>32</v>
      </c>
      <c r="O29" s="132"/>
      <c r="P29" s="132"/>
      <c r="Q29" s="169"/>
      <c r="R29" s="98"/>
      <c r="S29" s="132"/>
      <c r="T29" s="102"/>
    </row>
    <row r="30" spans="1:20" ht="15.95" customHeight="1">
      <c r="A30" s="174" t="s">
        <v>129</v>
      </c>
      <c r="B30" s="174"/>
      <c r="C30" s="174"/>
      <c r="D30" s="101" t="s">
        <v>161</v>
      </c>
      <c r="E30" s="102"/>
      <c r="F30" s="102"/>
      <c r="G30" s="102"/>
      <c r="H30" s="102"/>
      <c r="I30" s="102"/>
      <c r="J30" s="102"/>
      <c r="K30" s="102"/>
      <c r="L30" s="102"/>
      <c r="M30" s="169"/>
      <c r="N30" s="99" t="s">
        <v>33</v>
      </c>
      <c r="O30" s="133"/>
      <c r="P30" s="133"/>
      <c r="Q30" s="169"/>
      <c r="R30" s="99"/>
      <c r="S30" s="133"/>
      <c r="T30" s="102"/>
    </row>
    <row r="31" spans="1:20" ht="15.95" customHeight="1">
      <c r="A31" s="166" t="s">
        <v>135</v>
      </c>
      <c r="B31" s="166"/>
      <c r="C31" s="166"/>
      <c r="D31" s="101" t="s">
        <v>162</v>
      </c>
      <c r="E31" s="102"/>
      <c r="F31" s="102"/>
      <c r="G31" s="102"/>
      <c r="H31" s="102"/>
      <c r="I31" s="102"/>
      <c r="J31" s="102"/>
      <c r="K31" s="102"/>
      <c r="L31" s="102"/>
      <c r="M31" s="102"/>
      <c r="N31" s="102"/>
      <c r="O31" s="102"/>
      <c r="P31" s="102"/>
      <c r="Q31" s="102"/>
      <c r="R31" s="102"/>
      <c r="S31" s="102"/>
      <c r="T31" s="102"/>
    </row>
    <row r="32" spans="1:20" ht="15.95" customHeight="1">
      <c r="A32" s="168" t="s">
        <v>139</v>
      </c>
      <c r="B32" s="168"/>
      <c r="C32" s="168"/>
      <c r="D32" s="101" t="s">
        <v>163</v>
      </c>
      <c r="E32" s="102"/>
      <c r="F32" s="102"/>
      <c r="G32" s="102"/>
      <c r="H32" s="102"/>
      <c r="I32" s="102"/>
      <c r="J32" s="102"/>
      <c r="K32" s="102"/>
      <c r="L32" s="102"/>
      <c r="M32" s="102"/>
      <c r="N32" s="102"/>
      <c r="O32" s="102"/>
      <c r="P32" s="102"/>
      <c r="Q32" s="102"/>
      <c r="R32" s="102"/>
      <c r="S32" s="102"/>
      <c r="T32" s="102"/>
    </row>
    <row r="33" spans="1:20" ht="15.95" customHeight="1">
      <c r="A33" s="168" t="s">
        <v>164</v>
      </c>
      <c r="B33" s="168"/>
      <c r="C33" s="168"/>
      <c r="D33" s="101" t="s">
        <v>165</v>
      </c>
      <c r="E33" s="102"/>
      <c r="F33" s="102"/>
      <c r="G33" s="102"/>
      <c r="H33" s="102"/>
      <c r="I33" s="102"/>
      <c r="J33" s="102"/>
      <c r="K33" s="102"/>
      <c r="L33" s="102"/>
      <c r="M33" s="102"/>
      <c r="N33" s="102"/>
      <c r="O33" s="102"/>
      <c r="P33" s="102"/>
      <c r="Q33" s="102"/>
      <c r="R33" s="102"/>
      <c r="S33" s="102"/>
      <c r="T33" s="102"/>
    </row>
    <row r="34" spans="1:20" ht="15.95" customHeight="1">
      <c r="A34" s="174" t="s">
        <v>106</v>
      </c>
      <c r="B34" s="174"/>
      <c r="C34" s="174"/>
      <c r="D34" s="101" t="s">
        <v>166</v>
      </c>
      <c r="E34" s="102"/>
      <c r="F34" s="102"/>
      <c r="G34" s="102"/>
      <c r="H34" s="102"/>
      <c r="I34" s="102"/>
      <c r="J34" s="102"/>
      <c r="K34" s="102"/>
      <c r="L34" s="102"/>
      <c r="M34" s="102"/>
      <c r="N34" s="102"/>
      <c r="O34" s="102"/>
      <c r="P34" s="102"/>
      <c r="Q34" s="102"/>
      <c r="R34" s="102"/>
      <c r="S34" s="102"/>
      <c r="T34" s="102"/>
    </row>
    <row r="35" spans="1:20" ht="15.95" customHeight="1">
      <c r="A35" s="166" t="s">
        <v>80</v>
      </c>
      <c r="B35" s="166"/>
      <c r="C35" s="166"/>
      <c r="D35" s="101" t="s">
        <v>167</v>
      </c>
      <c r="E35" s="102"/>
      <c r="F35" s="102"/>
      <c r="G35" s="102"/>
      <c r="H35" s="102"/>
      <c r="I35" s="102"/>
      <c r="J35" s="102"/>
      <c r="K35" s="102"/>
      <c r="L35" s="102"/>
      <c r="M35" s="102"/>
      <c r="N35" s="102"/>
      <c r="O35" s="102"/>
      <c r="P35" s="102"/>
      <c r="Q35" s="102"/>
      <c r="R35" s="102"/>
      <c r="S35" s="102"/>
      <c r="T35" s="102"/>
    </row>
    <row r="36" spans="1:20" ht="12" customHeight="1">
      <c r="B36" s="102"/>
      <c r="C36" s="102"/>
      <c r="D36"/>
      <c r="E36" s="102"/>
      <c r="F36" s="102"/>
      <c r="G36" s="102"/>
      <c r="H36" s="102"/>
      <c r="I36" s="102"/>
      <c r="J36" s="102"/>
      <c r="K36" s="102"/>
      <c r="L36" s="102"/>
      <c r="M36" s="102"/>
      <c r="N36" s="102"/>
      <c r="O36" s="102"/>
      <c r="P36" s="102"/>
      <c r="Q36" s="102"/>
      <c r="R36" s="102"/>
      <c r="S36" s="102"/>
      <c r="T36" s="102"/>
    </row>
    <row r="37" spans="1:20" ht="12" customHeight="1">
      <c r="B37" s="102"/>
      <c r="C37" s="102"/>
      <c r="D37" s="102"/>
      <c r="E37" s="102"/>
      <c r="F37" s="102"/>
      <c r="G37" s="102"/>
      <c r="H37" s="102"/>
      <c r="I37" s="102"/>
      <c r="J37" s="102"/>
      <c r="K37" s="102"/>
      <c r="L37" s="102"/>
      <c r="M37" s="102"/>
      <c r="N37" s="102"/>
      <c r="O37" s="102"/>
      <c r="P37" s="102"/>
      <c r="Q37" s="102"/>
      <c r="R37" s="102"/>
      <c r="S37" s="102"/>
      <c r="T37" s="102"/>
    </row>
    <row r="38" spans="1:20" ht="12" customHeight="1">
      <c r="B38" s="102"/>
      <c r="C38" s="102"/>
      <c r="D38" s="102"/>
      <c r="E38" s="102"/>
      <c r="F38" s="102"/>
      <c r="G38" s="102"/>
      <c r="H38" s="102"/>
      <c r="I38" s="102"/>
      <c r="J38" s="102"/>
      <c r="K38" s="102"/>
      <c r="L38" s="102"/>
      <c r="M38" s="102"/>
      <c r="N38" s="102"/>
      <c r="O38" s="102"/>
      <c r="P38" s="102"/>
      <c r="Q38" s="102"/>
      <c r="R38" s="102"/>
      <c r="S38" s="102"/>
      <c r="T38" s="102"/>
    </row>
    <row r="39" spans="1:20" ht="12" customHeight="1">
      <c r="B39" s="102"/>
      <c r="C39" s="102"/>
      <c r="D39" s="102"/>
      <c r="E39" s="102"/>
      <c r="F39" s="102"/>
      <c r="G39" s="102"/>
      <c r="H39" s="102"/>
      <c r="I39" s="102"/>
      <c r="J39" s="102"/>
      <c r="K39" s="102"/>
      <c r="L39" s="102"/>
      <c r="M39" s="102"/>
      <c r="N39" s="102"/>
      <c r="O39" s="102"/>
      <c r="P39" s="102"/>
      <c r="Q39" s="102"/>
      <c r="R39" s="102"/>
      <c r="S39" s="102"/>
      <c r="T39" s="102"/>
    </row>
    <row r="40" spans="1:20" ht="12" customHeight="1">
      <c r="B40" s="102"/>
      <c r="C40" s="102"/>
      <c r="D40" s="102"/>
      <c r="E40" s="102"/>
      <c r="F40" s="102"/>
      <c r="G40" s="102"/>
      <c r="H40" s="102"/>
      <c r="I40" s="102"/>
      <c r="J40" s="102"/>
      <c r="K40" s="102"/>
      <c r="L40" s="102"/>
      <c r="M40" s="102"/>
      <c r="N40" s="102"/>
      <c r="O40" s="102"/>
      <c r="P40" s="102"/>
      <c r="Q40" s="102"/>
      <c r="R40" s="102"/>
      <c r="S40" s="102"/>
      <c r="T40" s="102"/>
    </row>
    <row r="41" spans="1:20" ht="12" customHeight="1">
      <c r="B41" s="102"/>
      <c r="C41" s="102"/>
      <c r="D41" s="102"/>
      <c r="E41" s="102"/>
      <c r="F41" s="102"/>
      <c r="G41" s="102"/>
      <c r="H41" s="102"/>
      <c r="I41" s="102"/>
      <c r="J41" s="102"/>
      <c r="K41" s="102"/>
      <c r="L41" s="102"/>
      <c r="M41" s="102"/>
      <c r="N41" s="102"/>
      <c r="O41" s="102"/>
      <c r="P41" s="102"/>
      <c r="Q41" s="102"/>
      <c r="R41" s="102"/>
      <c r="S41" s="102"/>
      <c r="T41" s="102"/>
    </row>
    <row r="42" spans="1:20" ht="12" customHeight="1">
      <c r="B42" s="102"/>
      <c r="C42" s="102"/>
      <c r="D42" s="102"/>
      <c r="E42" s="102"/>
      <c r="F42" s="102"/>
      <c r="G42" s="102"/>
      <c r="H42" s="102"/>
      <c r="I42" s="102"/>
      <c r="J42" s="102"/>
      <c r="K42" s="102"/>
      <c r="L42" s="102"/>
      <c r="M42" s="102"/>
      <c r="N42" s="102"/>
      <c r="O42" s="102"/>
      <c r="P42" s="102"/>
      <c r="Q42" s="102"/>
      <c r="R42" s="102"/>
      <c r="S42" s="102"/>
      <c r="T42" s="102"/>
    </row>
    <row r="43" spans="1:20" ht="12" customHeight="1">
      <c r="B43" s="102"/>
      <c r="C43" s="102"/>
      <c r="D43" s="102"/>
      <c r="E43" s="102"/>
      <c r="F43" s="102"/>
      <c r="G43" s="102"/>
      <c r="H43" s="102"/>
      <c r="I43" s="102"/>
      <c r="J43" s="102"/>
      <c r="K43" s="102"/>
      <c r="L43" s="102"/>
      <c r="M43" s="102"/>
      <c r="N43" s="102"/>
      <c r="O43" s="102"/>
      <c r="P43" s="102"/>
      <c r="Q43" s="102"/>
      <c r="R43" s="102"/>
      <c r="S43" s="102"/>
      <c r="T43" s="102"/>
    </row>
    <row r="44" spans="1:20" ht="12" customHeight="1">
      <c r="B44" s="102"/>
      <c r="C44" s="102"/>
      <c r="D44" s="102"/>
      <c r="E44" s="102"/>
      <c r="F44" s="102"/>
      <c r="G44" s="102"/>
      <c r="H44" s="102"/>
      <c r="I44" s="102"/>
      <c r="J44" s="102"/>
      <c r="K44" s="102"/>
      <c r="L44" s="102"/>
      <c r="M44" s="102"/>
      <c r="N44" s="102"/>
      <c r="O44" s="102"/>
      <c r="P44" s="102"/>
      <c r="Q44" s="102"/>
      <c r="R44" s="102"/>
      <c r="S44" s="102"/>
      <c r="T44" s="102"/>
    </row>
    <row r="45" spans="1:20" ht="12" customHeight="1">
      <c r="B45" s="102"/>
      <c r="C45" s="102"/>
      <c r="D45" s="102"/>
      <c r="E45" s="102"/>
      <c r="F45" s="102"/>
      <c r="G45" s="102"/>
      <c r="H45" s="102"/>
      <c r="I45" s="102"/>
      <c r="J45" s="102"/>
      <c r="K45" s="102"/>
      <c r="L45" s="102"/>
      <c r="M45" s="102"/>
      <c r="N45" s="102"/>
      <c r="O45" s="102"/>
      <c r="P45" s="102"/>
      <c r="Q45" s="102"/>
      <c r="R45" s="102"/>
      <c r="S45" s="102"/>
      <c r="T45" s="102"/>
    </row>
    <row r="46" spans="1:20" ht="12" customHeight="1">
      <c r="B46" s="102"/>
      <c r="C46" s="102"/>
      <c r="D46" s="102"/>
      <c r="E46" s="102"/>
      <c r="F46" s="102"/>
      <c r="G46" s="102"/>
      <c r="H46" s="102"/>
      <c r="I46" s="102"/>
      <c r="J46" s="102"/>
      <c r="K46" s="102"/>
      <c r="L46" s="102"/>
      <c r="M46" s="102"/>
      <c r="N46" s="102"/>
      <c r="O46" s="102"/>
      <c r="P46" s="102"/>
      <c r="Q46" s="102"/>
      <c r="R46" s="102"/>
      <c r="S46" s="102"/>
      <c r="T46" s="102"/>
    </row>
    <row r="47" spans="1:20" ht="12" customHeight="1">
      <c r="B47" s="102"/>
      <c r="C47" s="102"/>
      <c r="D47" s="102"/>
      <c r="E47" s="102"/>
      <c r="F47" s="102"/>
      <c r="G47" s="102"/>
      <c r="H47" s="102"/>
      <c r="I47" s="102"/>
      <c r="J47" s="102"/>
      <c r="K47" s="102"/>
      <c r="L47" s="102"/>
      <c r="M47" s="102"/>
      <c r="N47" s="102"/>
      <c r="O47" s="102"/>
      <c r="P47" s="102"/>
      <c r="Q47" s="102"/>
      <c r="R47" s="102"/>
      <c r="S47" s="102"/>
      <c r="T47" s="102"/>
    </row>
    <row r="48" spans="1:20" ht="12" customHeight="1">
      <c r="B48" s="102"/>
      <c r="C48" s="102"/>
      <c r="D48" s="102"/>
      <c r="E48" s="102"/>
      <c r="F48" s="102"/>
      <c r="G48" s="102"/>
      <c r="H48" s="102"/>
      <c r="I48" s="102"/>
      <c r="J48" s="102"/>
      <c r="K48" s="102"/>
      <c r="L48" s="102"/>
      <c r="M48" s="102"/>
      <c r="N48" s="102"/>
      <c r="O48" s="102"/>
      <c r="P48" s="102"/>
      <c r="Q48" s="102"/>
      <c r="R48" s="102"/>
      <c r="S48" s="102"/>
      <c r="T48" s="102"/>
    </row>
    <row r="49" spans="2:20" ht="12" customHeight="1">
      <c r="B49" s="102"/>
      <c r="C49" s="102"/>
      <c r="D49" s="102"/>
      <c r="E49" s="102"/>
      <c r="F49" s="102"/>
      <c r="G49" s="102"/>
      <c r="H49" s="102"/>
      <c r="I49" s="102"/>
      <c r="J49" s="102"/>
      <c r="K49" s="102"/>
      <c r="L49" s="102"/>
      <c r="M49" s="102"/>
      <c r="N49" s="102"/>
      <c r="O49" s="102"/>
      <c r="P49" s="102"/>
      <c r="Q49" s="102"/>
      <c r="R49" s="102"/>
      <c r="S49" s="102"/>
      <c r="T49" s="102"/>
    </row>
    <row r="50" spans="2:20" ht="12" customHeight="1">
      <c r="B50" s="102"/>
      <c r="C50" s="102"/>
      <c r="D50" s="102"/>
      <c r="E50" s="102"/>
      <c r="F50" s="102"/>
      <c r="G50" s="102"/>
      <c r="H50" s="102"/>
      <c r="I50" s="102"/>
      <c r="J50" s="102"/>
      <c r="K50" s="102"/>
      <c r="L50" s="102"/>
      <c r="M50" s="102"/>
      <c r="N50" s="102"/>
      <c r="O50" s="102"/>
      <c r="P50" s="102"/>
      <c r="Q50" s="102"/>
      <c r="R50" s="102"/>
      <c r="S50" s="102"/>
      <c r="T50" s="102"/>
    </row>
    <row r="51" spans="2:20" ht="12" customHeight="1">
      <c r="B51" s="102"/>
      <c r="C51" s="102"/>
      <c r="D51" s="102"/>
      <c r="E51" s="102"/>
      <c r="F51" s="102"/>
      <c r="G51" s="102"/>
      <c r="H51" s="102"/>
      <c r="I51" s="102"/>
      <c r="J51" s="102"/>
      <c r="K51" s="102"/>
      <c r="L51" s="102"/>
      <c r="M51" s="102"/>
      <c r="N51" s="102"/>
      <c r="O51" s="102"/>
      <c r="P51" s="102"/>
      <c r="Q51" s="102"/>
      <c r="R51" s="102"/>
      <c r="S51" s="102"/>
      <c r="T51" s="102"/>
    </row>
    <row r="52" spans="2:20" ht="12" customHeight="1">
      <c r="B52" s="103"/>
      <c r="C52" s="103"/>
      <c r="D52" s="103"/>
      <c r="E52" s="103"/>
      <c r="F52" s="103"/>
      <c r="G52" s="103"/>
      <c r="H52" s="103"/>
      <c r="I52" s="103"/>
      <c r="J52" s="103"/>
      <c r="K52" s="103"/>
      <c r="L52" s="103"/>
      <c r="M52" s="103"/>
      <c r="N52" s="103"/>
      <c r="O52" s="103"/>
      <c r="P52" s="103"/>
      <c r="Q52" s="103"/>
      <c r="R52" s="103"/>
      <c r="S52" s="103"/>
      <c r="T52" s="103"/>
    </row>
    <row r="53" spans="2:20" ht="12" customHeight="1">
      <c r="B53" s="103"/>
      <c r="C53" s="103"/>
      <c r="D53" s="103"/>
      <c r="E53" s="103"/>
      <c r="F53" s="103"/>
      <c r="G53" s="103"/>
      <c r="H53" s="103"/>
      <c r="I53" s="103"/>
      <c r="J53" s="103"/>
      <c r="K53" s="103"/>
      <c r="L53" s="103"/>
      <c r="M53" s="103"/>
      <c r="N53" s="103"/>
      <c r="O53" s="103"/>
      <c r="P53" s="103"/>
      <c r="Q53" s="103"/>
      <c r="R53" s="103"/>
      <c r="S53" s="103"/>
      <c r="T53" s="103"/>
    </row>
    <row r="54" spans="2:20" ht="12" customHeight="1">
      <c r="B54" s="103"/>
      <c r="C54" s="103"/>
      <c r="D54" s="103"/>
      <c r="E54" s="103"/>
      <c r="F54" s="103"/>
      <c r="G54" s="103"/>
      <c r="H54" s="103"/>
      <c r="I54" s="103"/>
      <c r="J54" s="103"/>
      <c r="K54" s="103"/>
      <c r="L54" s="103"/>
      <c r="M54" s="103"/>
      <c r="N54" s="103"/>
      <c r="O54" s="103"/>
      <c r="P54" s="103"/>
      <c r="Q54" s="103"/>
      <c r="R54" s="103"/>
      <c r="S54" s="103"/>
      <c r="T54" s="103"/>
    </row>
    <row r="55" spans="2:20" ht="12" customHeight="1">
      <c r="B55" s="103"/>
      <c r="C55" s="103"/>
      <c r="D55" s="103"/>
      <c r="E55" s="103"/>
      <c r="F55" s="103"/>
      <c r="G55" s="103"/>
      <c r="H55" s="103"/>
      <c r="I55" s="103"/>
      <c r="J55" s="103"/>
      <c r="K55" s="103"/>
      <c r="L55" s="103"/>
      <c r="M55" s="103"/>
      <c r="N55" s="103"/>
      <c r="O55" s="103"/>
      <c r="P55" s="103"/>
      <c r="Q55" s="103"/>
      <c r="R55" s="103"/>
      <c r="S55" s="103"/>
      <c r="T55" s="103"/>
    </row>
    <row r="56" spans="2:20" ht="12" customHeight="1">
      <c r="B56" s="103"/>
      <c r="C56" s="103"/>
      <c r="D56" s="103"/>
      <c r="E56" s="103"/>
      <c r="F56" s="103"/>
      <c r="G56" s="103"/>
      <c r="H56" s="103"/>
      <c r="I56" s="103"/>
      <c r="J56" s="103"/>
      <c r="K56" s="103"/>
      <c r="L56" s="103"/>
      <c r="M56" s="103"/>
      <c r="N56" s="103"/>
      <c r="O56" s="103"/>
      <c r="P56" s="103"/>
      <c r="Q56" s="103"/>
      <c r="R56" s="103"/>
      <c r="S56" s="103"/>
      <c r="T56" s="103"/>
    </row>
    <row r="57" spans="2:20" ht="12" customHeight="1">
      <c r="B57" s="103"/>
      <c r="C57" s="103"/>
      <c r="D57" s="103"/>
      <c r="E57" s="103"/>
      <c r="F57" s="103"/>
      <c r="G57" s="103"/>
      <c r="H57" s="103"/>
      <c r="I57" s="103"/>
      <c r="J57" s="103"/>
      <c r="K57" s="103"/>
      <c r="L57" s="103"/>
      <c r="M57" s="103"/>
      <c r="N57" s="103"/>
      <c r="O57" s="103"/>
      <c r="P57" s="103"/>
      <c r="Q57" s="103"/>
      <c r="R57" s="103"/>
      <c r="S57" s="103"/>
      <c r="T57" s="103"/>
    </row>
    <row r="58" spans="2:20" ht="12" customHeight="1">
      <c r="B58" s="103"/>
      <c r="C58" s="103"/>
      <c r="D58" s="103"/>
      <c r="E58" s="103"/>
      <c r="F58" s="103"/>
      <c r="G58" s="103"/>
      <c r="H58" s="103"/>
      <c r="I58" s="103"/>
      <c r="J58" s="103"/>
      <c r="K58" s="103"/>
      <c r="L58" s="103"/>
      <c r="M58" s="103"/>
      <c r="N58" s="103"/>
      <c r="O58" s="103"/>
      <c r="P58" s="103"/>
      <c r="Q58" s="103"/>
      <c r="R58" s="103"/>
      <c r="S58" s="103"/>
      <c r="T58" s="103"/>
    </row>
    <row r="59" spans="2:20" ht="12" customHeight="1">
      <c r="B59" s="103"/>
      <c r="C59" s="103"/>
      <c r="D59" s="103"/>
      <c r="E59" s="103"/>
      <c r="F59" s="103"/>
      <c r="G59" s="103"/>
      <c r="H59" s="103"/>
      <c r="I59" s="103"/>
      <c r="J59" s="103"/>
      <c r="K59" s="103"/>
      <c r="L59" s="103"/>
      <c r="M59" s="103"/>
      <c r="N59" s="103"/>
      <c r="O59" s="103"/>
      <c r="P59" s="103"/>
      <c r="Q59" s="103"/>
      <c r="R59" s="103"/>
      <c r="S59" s="103"/>
      <c r="T59" s="103"/>
    </row>
    <row r="60" spans="2:20" ht="12" customHeight="1">
      <c r="B60" s="103"/>
      <c r="C60" s="103"/>
      <c r="D60" s="103"/>
      <c r="E60" s="103"/>
      <c r="F60" s="103"/>
      <c r="G60" s="103"/>
      <c r="H60" s="103"/>
      <c r="I60" s="103"/>
      <c r="J60" s="103"/>
      <c r="K60" s="103"/>
      <c r="L60" s="103"/>
      <c r="M60" s="103"/>
      <c r="N60" s="103"/>
      <c r="O60" s="103"/>
      <c r="P60" s="103"/>
      <c r="Q60" s="103"/>
      <c r="R60" s="103"/>
      <c r="S60" s="103"/>
      <c r="T60" s="103"/>
    </row>
    <row r="61" spans="2:20" ht="12" customHeight="1">
      <c r="B61" s="103"/>
      <c r="C61" s="103"/>
      <c r="D61" s="103"/>
      <c r="E61" s="103"/>
      <c r="F61" s="103"/>
      <c r="G61" s="103"/>
      <c r="H61" s="103"/>
      <c r="I61" s="103"/>
      <c r="J61" s="103"/>
      <c r="K61" s="103"/>
      <c r="L61" s="103"/>
      <c r="M61" s="103"/>
      <c r="N61" s="103"/>
      <c r="O61" s="103"/>
      <c r="P61" s="103"/>
      <c r="Q61" s="103"/>
      <c r="R61" s="103"/>
      <c r="S61" s="103"/>
      <c r="T61" s="103"/>
    </row>
    <row r="62" spans="2:20" ht="12" customHeight="1">
      <c r="B62" s="103"/>
      <c r="C62" s="103"/>
      <c r="D62" s="103"/>
      <c r="E62" s="103"/>
      <c r="F62" s="103"/>
      <c r="G62" s="103"/>
      <c r="H62" s="103"/>
      <c r="I62" s="103"/>
      <c r="J62" s="103"/>
      <c r="K62" s="103"/>
      <c r="L62" s="103"/>
      <c r="M62" s="103"/>
      <c r="N62" s="103"/>
      <c r="O62" s="103"/>
      <c r="P62" s="103"/>
      <c r="Q62" s="103"/>
      <c r="R62" s="103"/>
      <c r="S62" s="103"/>
      <c r="T62" s="103"/>
    </row>
    <row r="63" spans="2:20" ht="12" customHeight="1">
      <c r="B63" s="103"/>
      <c r="C63" s="103"/>
      <c r="D63" s="103"/>
      <c r="E63" s="103"/>
      <c r="F63" s="103"/>
      <c r="G63" s="103"/>
      <c r="H63" s="103"/>
      <c r="I63" s="103"/>
      <c r="J63" s="103"/>
      <c r="K63" s="103"/>
      <c r="L63" s="103"/>
      <c r="M63" s="103"/>
      <c r="N63" s="103"/>
      <c r="O63" s="103"/>
      <c r="P63" s="103"/>
      <c r="Q63" s="103"/>
      <c r="R63" s="103"/>
      <c r="S63" s="103"/>
      <c r="T63" s="103"/>
    </row>
    <row r="64" spans="2:20" ht="12" customHeight="1">
      <c r="B64" s="103"/>
      <c r="C64" s="103"/>
      <c r="D64" s="103"/>
      <c r="E64" s="103"/>
      <c r="F64" s="103"/>
      <c r="G64" s="103"/>
      <c r="H64" s="103"/>
      <c r="I64" s="103"/>
      <c r="J64" s="103"/>
      <c r="K64" s="103"/>
      <c r="L64" s="103"/>
      <c r="M64" s="103"/>
      <c r="N64" s="103"/>
      <c r="O64" s="103"/>
      <c r="P64" s="103"/>
      <c r="Q64" s="103"/>
      <c r="R64" s="103"/>
      <c r="S64" s="103"/>
      <c r="T64" s="103"/>
    </row>
    <row r="65" spans="2:20" ht="12" customHeight="1">
      <c r="B65" s="103"/>
      <c r="C65" s="103"/>
      <c r="D65" s="103"/>
      <c r="E65" s="103"/>
      <c r="F65" s="103"/>
      <c r="G65" s="103"/>
      <c r="H65" s="103"/>
      <c r="I65" s="103"/>
      <c r="J65" s="103"/>
      <c r="K65" s="103"/>
      <c r="L65" s="103"/>
      <c r="M65" s="103"/>
      <c r="N65" s="103"/>
      <c r="O65" s="103"/>
      <c r="P65" s="103"/>
      <c r="Q65" s="103"/>
      <c r="R65" s="103"/>
      <c r="S65" s="103"/>
      <c r="T65" s="103"/>
    </row>
    <row r="66" spans="2:20" ht="12" customHeight="1">
      <c r="B66" s="103"/>
      <c r="C66" s="103"/>
      <c r="D66" s="103"/>
      <c r="E66" s="103"/>
      <c r="F66" s="103"/>
      <c r="G66" s="103"/>
      <c r="H66" s="103"/>
      <c r="I66" s="103"/>
      <c r="J66" s="103"/>
      <c r="K66" s="103"/>
      <c r="L66" s="103"/>
      <c r="M66" s="103"/>
      <c r="N66" s="103"/>
      <c r="O66" s="103"/>
      <c r="P66" s="103"/>
      <c r="Q66" s="103"/>
      <c r="R66" s="103"/>
      <c r="S66" s="103"/>
      <c r="T66" s="103"/>
    </row>
    <row r="67" spans="2:20" ht="12" customHeight="1">
      <c r="B67" s="103"/>
      <c r="C67" s="103"/>
      <c r="D67" s="103"/>
      <c r="E67" s="103"/>
      <c r="F67" s="103"/>
      <c r="G67" s="103"/>
      <c r="H67" s="103"/>
      <c r="I67" s="103"/>
      <c r="J67" s="103"/>
      <c r="K67" s="103"/>
      <c r="L67" s="103"/>
      <c r="M67" s="103"/>
      <c r="N67" s="103"/>
      <c r="O67" s="103"/>
      <c r="P67" s="103"/>
      <c r="Q67" s="103"/>
      <c r="R67" s="103"/>
      <c r="S67" s="103"/>
      <c r="T67" s="103"/>
    </row>
    <row r="68" spans="2:20" ht="12" customHeight="1">
      <c r="B68" s="103"/>
      <c r="C68" s="103"/>
      <c r="D68" s="103"/>
      <c r="E68" s="103"/>
      <c r="F68" s="103"/>
      <c r="G68" s="103"/>
      <c r="H68" s="103"/>
      <c r="I68" s="103"/>
      <c r="J68" s="103"/>
      <c r="K68" s="103"/>
      <c r="L68" s="103"/>
      <c r="M68" s="103"/>
      <c r="N68" s="103"/>
      <c r="O68" s="103"/>
      <c r="P68" s="103"/>
      <c r="Q68" s="103"/>
      <c r="R68" s="103"/>
      <c r="S68" s="103"/>
      <c r="T68" s="103"/>
    </row>
    <row r="69" spans="2:20" ht="12" customHeight="1">
      <c r="B69" s="103"/>
      <c r="C69" s="103"/>
      <c r="D69" s="103"/>
      <c r="E69" s="103"/>
      <c r="F69" s="103"/>
      <c r="G69" s="103"/>
      <c r="H69" s="103"/>
      <c r="I69" s="103"/>
      <c r="J69" s="103"/>
      <c r="K69" s="103"/>
      <c r="L69" s="103"/>
      <c r="M69" s="103"/>
      <c r="N69" s="103"/>
      <c r="O69" s="103"/>
      <c r="P69" s="103"/>
      <c r="Q69" s="103"/>
      <c r="R69" s="103"/>
      <c r="S69" s="103"/>
      <c r="T69" s="103"/>
    </row>
    <row r="70" spans="2:20" ht="12" customHeight="1">
      <c r="B70" s="103"/>
      <c r="C70" s="103"/>
      <c r="D70" s="103"/>
      <c r="E70" s="103"/>
      <c r="F70" s="103"/>
      <c r="G70" s="103"/>
      <c r="H70" s="103"/>
      <c r="I70" s="103"/>
      <c r="J70" s="103"/>
      <c r="K70" s="103"/>
      <c r="L70" s="103"/>
      <c r="M70" s="103"/>
      <c r="N70" s="103"/>
      <c r="O70" s="103"/>
      <c r="P70" s="103"/>
      <c r="Q70" s="103"/>
      <c r="R70" s="103"/>
      <c r="S70" s="103"/>
      <c r="T70" s="103"/>
    </row>
    <row r="71" spans="2:20" ht="12" customHeight="1">
      <c r="B71" s="103"/>
      <c r="C71" s="103"/>
      <c r="D71" s="103"/>
      <c r="E71" s="103"/>
      <c r="F71" s="103"/>
      <c r="G71" s="103"/>
      <c r="H71" s="103"/>
      <c r="I71" s="103"/>
      <c r="J71" s="103"/>
      <c r="K71" s="103"/>
      <c r="L71" s="103"/>
      <c r="M71" s="103"/>
      <c r="N71" s="103"/>
      <c r="O71" s="103"/>
      <c r="P71" s="103"/>
      <c r="Q71" s="103"/>
      <c r="R71" s="103"/>
      <c r="S71" s="103"/>
      <c r="T71" s="103"/>
    </row>
    <row r="72" spans="2:20" ht="12" customHeight="1">
      <c r="B72" s="103"/>
      <c r="C72" s="103"/>
      <c r="D72" s="103"/>
      <c r="E72" s="103"/>
      <c r="F72" s="103"/>
      <c r="G72" s="103"/>
      <c r="H72" s="103"/>
      <c r="I72" s="103"/>
      <c r="J72" s="103"/>
      <c r="K72" s="103"/>
      <c r="L72" s="103"/>
      <c r="M72" s="103"/>
      <c r="N72" s="103"/>
      <c r="O72" s="103"/>
      <c r="P72" s="103"/>
      <c r="Q72" s="103"/>
      <c r="R72" s="103"/>
      <c r="S72" s="103"/>
      <c r="T72" s="103"/>
    </row>
    <row r="73" spans="2:20" ht="12" customHeight="1">
      <c r="B73" s="103"/>
      <c r="C73" s="103"/>
      <c r="D73" s="103"/>
      <c r="E73" s="103"/>
      <c r="F73" s="103"/>
      <c r="G73" s="103"/>
      <c r="H73" s="103"/>
      <c r="I73" s="103"/>
      <c r="J73" s="103"/>
      <c r="K73" s="103"/>
      <c r="L73" s="103"/>
      <c r="M73" s="103"/>
      <c r="N73" s="103"/>
      <c r="O73" s="103"/>
      <c r="P73" s="103"/>
      <c r="Q73" s="103"/>
      <c r="R73" s="103"/>
      <c r="S73" s="103"/>
      <c r="T73" s="103"/>
    </row>
    <row r="74" spans="2:20" ht="12" customHeight="1"/>
    <row r="75" spans="2:20" ht="12" customHeight="1"/>
    <row r="76" spans="2:20" ht="12" customHeight="1"/>
    <row r="77" spans="2:20" ht="12" customHeight="1"/>
    <row r="78" spans="2:20" ht="12" customHeight="1"/>
  </sheetData>
  <mergeCells count="18">
    <mergeCell ref="A31:C31"/>
    <mergeCell ref="A32:C32"/>
    <mergeCell ref="A33:C33"/>
    <mergeCell ref="A34:C34"/>
    <mergeCell ref="A35:C35"/>
    <mergeCell ref="A8:B8"/>
    <mergeCell ref="A10:B10"/>
    <mergeCell ref="M23:M30"/>
    <mergeCell ref="Q23:Q30"/>
    <mergeCell ref="A28:C28"/>
    <mergeCell ref="A29:C29"/>
    <mergeCell ref="A30:C30"/>
    <mergeCell ref="A2:B2"/>
    <mergeCell ref="C2:I2"/>
    <mergeCell ref="A4:B4"/>
    <mergeCell ref="C4:H4"/>
    <mergeCell ref="A6:B6"/>
    <mergeCell ref="C6:F6"/>
  </mergeCells>
  <conditionalFormatting sqref="O24:P30 S24:S30">
    <cfRule type="expression" dxfId="0" priority="2">
      <formula>$B24&gt;$B$15</formula>
    </cfRule>
  </conditionalFormatting>
  <pageMargins left="0.70866141732283472" right="0.70866141732283472" top="0.74803149606299213" bottom="0.74803149606299213" header="0.51181102362204722" footer="0.51181102362204722"/>
  <pageSetup paperSize="9" scale="70" orientation="landscape"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Legenda!$C$3:$C$9</xm:f>
          </x14:formula1>
          <x14:formula2>
            <xm:f>0</xm:f>
          </x14:formula2>
          <xm:sqref>C14:C21</xm:sqref>
        </x14:dataValidation>
        <x14:dataValidation type="list" allowBlank="1" showInputMessage="1" showErrorMessage="1">
          <x14:formula1>
            <xm:f>'Parte A - Resumo'!$D$25:$D$32</xm:f>
          </x14:formula1>
          <x14:formula2>
            <xm:f>0</xm:f>
          </x14:formula2>
          <xm:sqref>B14:B21</xm:sqref>
        </x14:dataValidation>
        <x14:dataValidation type="list" allowBlank="1" showInputMessage="1" showErrorMessage="1">
          <x14:formula1>
            <xm:f>Legenda!$D$3:$D$12</xm:f>
          </x14:formula1>
          <x14:formula2>
            <xm:f>0</xm:f>
          </x14:formula2>
          <xm:sqref>R14:R21</xm:sqref>
        </x14:dataValidation>
        <x14:dataValidation type="list" allowBlank="1" showInputMessage="1" showErrorMessage="1">
          <x14:formula1>
            <xm:f>Legenda!$F$2:$F$5</xm:f>
          </x14:formula1>
          <x14:formula2>
            <xm:f>0</xm:f>
          </x14:formula2>
          <xm:sqref>G14:G21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6"/>
  <sheetViews>
    <sheetView showGridLines="0" zoomScaleNormal="100" workbookViewId="0">
      <pane ySplit="3" topLeftCell="A31" activePane="bottomLeft" state="frozen"/>
      <selection pane="bottomLeft" activeCell="B64" sqref="B64"/>
    </sheetView>
  </sheetViews>
  <sheetFormatPr defaultColWidth="8.7109375" defaultRowHeight="15"/>
  <cols>
    <col min="1" max="1" width="8.28515625" customWidth="1"/>
    <col min="2" max="2" width="125.42578125" style="134" customWidth="1"/>
    <col min="3" max="3" width="11.42578125" customWidth="1"/>
  </cols>
  <sheetData>
    <row r="3" spans="2:2" ht="20.25" customHeight="1">
      <c r="B3" s="135" t="s">
        <v>168</v>
      </c>
    </row>
    <row r="4" spans="2:2" ht="15.75">
      <c r="B4" s="136" t="s">
        <v>169</v>
      </c>
    </row>
    <row r="5" spans="2:2" ht="47.25">
      <c r="B5" s="137" t="s">
        <v>170</v>
      </c>
    </row>
    <row r="6" spans="2:2" ht="47.25">
      <c r="B6" s="138" t="s">
        <v>171</v>
      </c>
    </row>
    <row r="7" spans="2:2" ht="78.75">
      <c r="B7" s="138" t="s">
        <v>172</v>
      </c>
    </row>
    <row r="8" spans="2:2" ht="236.25">
      <c r="B8" s="138" t="s">
        <v>173</v>
      </c>
    </row>
    <row r="9" spans="2:2" ht="99.95" customHeight="1">
      <c r="B9" s="137" t="s">
        <v>174</v>
      </c>
    </row>
    <row r="10" spans="2:2" ht="15.75">
      <c r="B10" s="138"/>
    </row>
    <row r="11" spans="2:2" ht="63">
      <c r="B11" s="138" t="s">
        <v>175</v>
      </c>
    </row>
    <row r="12" spans="2:2" ht="31.5">
      <c r="B12" s="137" t="s">
        <v>176</v>
      </c>
    </row>
    <row r="13" spans="2:2" ht="15.75">
      <c r="B13" s="138"/>
    </row>
    <row r="14" spans="2:2" ht="31.5">
      <c r="B14" s="137" t="s">
        <v>177</v>
      </c>
    </row>
    <row r="15" spans="2:2">
      <c r="B15" s="139" t="s">
        <v>178</v>
      </c>
    </row>
    <row r="16" spans="2:2">
      <c r="B16" s="139" t="s">
        <v>179</v>
      </c>
    </row>
    <row r="17" spans="2:2">
      <c r="B17" s="139" t="s">
        <v>180</v>
      </c>
    </row>
    <row r="18" spans="2:2">
      <c r="B18" s="139" t="s">
        <v>181</v>
      </c>
    </row>
    <row r="19" spans="2:2">
      <c r="B19" s="139" t="s">
        <v>182</v>
      </c>
    </row>
    <row r="20" spans="2:2">
      <c r="B20" s="140" t="s">
        <v>183</v>
      </c>
    </row>
    <row r="21" spans="2:2">
      <c r="B21" s="140" t="s">
        <v>184</v>
      </c>
    </row>
    <row r="22" spans="2:2">
      <c r="B22" s="140" t="s">
        <v>185</v>
      </c>
    </row>
    <row r="23" spans="2:2">
      <c r="B23" s="140" t="s">
        <v>186</v>
      </c>
    </row>
    <row r="24" spans="2:2">
      <c r="B24" s="140" t="s">
        <v>187</v>
      </c>
    </row>
    <row r="25" spans="2:2">
      <c r="B25" s="139" t="s">
        <v>188</v>
      </c>
    </row>
    <row r="26" spans="2:2">
      <c r="B26" s="139" t="s">
        <v>189</v>
      </c>
    </row>
    <row r="27" spans="2:2">
      <c r="B27" s="139" t="s">
        <v>190</v>
      </c>
    </row>
    <row r="28" spans="2:2">
      <c r="B28" s="139" t="s">
        <v>191</v>
      </c>
    </row>
    <row r="29" spans="2:2" ht="15.75">
      <c r="B29" s="141" t="s">
        <v>46</v>
      </c>
    </row>
    <row r="30" spans="2:2" ht="15.75">
      <c r="B30" s="137" t="s">
        <v>192</v>
      </c>
    </row>
    <row r="31" spans="2:2" ht="15.75">
      <c r="B31" s="137" t="s">
        <v>193</v>
      </c>
    </row>
    <row r="32" spans="2:2" ht="15.75">
      <c r="B32" s="137" t="s">
        <v>194</v>
      </c>
    </row>
    <row r="33" spans="2:2" ht="60.6" customHeight="1">
      <c r="B33" s="137" t="s">
        <v>195</v>
      </c>
    </row>
    <row r="34" spans="2:2" ht="31.5">
      <c r="B34" s="142" t="s">
        <v>196</v>
      </c>
    </row>
    <row r="35" spans="2:2" ht="15.75">
      <c r="B35" s="143" t="s">
        <v>197</v>
      </c>
    </row>
    <row r="36" spans="2:2" ht="15.75">
      <c r="B36" s="143" t="s">
        <v>198</v>
      </c>
    </row>
    <row r="37" spans="2:2" ht="15.75">
      <c r="B37" s="137" t="s">
        <v>199</v>
      </c>
    </row>
    <row r="38" spans="2:2" ht="15.75">
      <c r="B38" s="141" t="s">
        <v>200</v>
      </c>
    </row>
    <row r="39" spans="2:2" ht="15.75">
      <c r="B39" s="137" t="s">
        <v>201</v>
      </c>
    </row>
    <row r="40" spans="2:2" ht="15.75">
      <c r="B40" s="137" t="s">
        <v>194</v>
      </c>
    </row>
    <row r="41" spans="2:2" ht="94.5">
      <c r="B41" s="137" t="s">
        <v>202</v>
      </c>
    </row>
    <row r="42" spans="2:2" ht="31.5">
      <c r="B42" s="137" t="s">
        <v>203</v>
      </c>
    </row>
    <row r="43" spans="2:2" ht="15.75">
      <c r="B43" s="137" t="s">
        <v>204</v>
      </c>
    </row>
    <row r="44" spans="2:2" ht="15.75">
      <c r="B44" s="141" t="s">
        <v>205</v>
      </c>
    </row>
    <row r="45" spans="2:2" ht="15.75">
      <c r="B45" s="137" t="s">
        <v>201</v>
      </c>
    </row>
    <row r="46" spans="2:2" ht="15.75">
      <c r="B46" s="137" t="s">
        <v>194</v>
      </c>
    </row>
    <row r="47" spans="2:2" ht="31.5">
      <c r="B47" s="137" t="s">
        <v>206</v>
      </c>
    </row>
    <row r="48" spans="2:2" ht="15.75">
      <c r="B48" s="137" t="s">
        <v>207</v>
      </c>
    </row>
    <row r="49" spans="2:2" ht="94.5">
      <c r="B49" s="137" t="s">
        <v>202</v>
      </c>
    </row>
    <row r="50" spans="2:2" ht="15.75">
      <c r="B50" s="137" t="s">
        <v>208</v>
      </c>
    </row>
    <row r="51" spans="2:2" ht="15.75">
      <c r="B51" s="141" t="s">
        <v>49</v>
      </c>
    </row>
    <row r="52" spans="2:2" ht="15.75">
      <c r="B52" s="137" t="s">
        <v>201</v>
      </c>
    </row>
    <row r="53" spans="2:2" ht="15.75">
      <c r="B53" s="137" t="s">
        <v>194</v>
      </c>
    </row>
    <row r="54" spans="2:2" ht="78.75">
      <c r="B54" s="137" t="s">
        <v>195</v>
      </c>
    </row>
    <row r="55" spans="2:2" ht="31.5">
      <c r="B55" s="137" t="s">
        <v>196</v>
      </c>
    </row>
    <row r="56" spans="2:2" ht="15.75">
      <c r="B56" s="141" t="s">
        <v>50</v>
      </c>
    </row>
    <row r="57" spans="2:2" ht="15.75">
      <c r="B57" s="137" t="s">
        <v>201</v>
      </c>
    </row>
    <row r="58" spans="2:2" ht="15.75">
      <c r="B58" s="137" t="s">
        <v>194</v>
      </c>
    </row>
    <row r="59" spans="2:2" ht="78.75">
      <c r="B59" s="137" t="s">
        <v>195</v>
      </c>
    </row>
    <row r="60" spans="2:2" ht="31.5">
      <c r="B60" s="137" t="s">
        <v>196</v>
      </c>
    </row>
    <row r="61" spans="2:2" ht="15.75">
      <c r="B61" s="141" t="s">
        <v>51</v>
      </c>
    </row>
    <row r="62" spans="2:2" ht="15.75">
      <c r="B62" s="137" t="s">
        <v>209</v>
      </c>
    </row>
    <row r="63" spans="2:2" ht="15.75">
      <c r="B63" s="137" t="s">
        <v>194</v>
      </c>
    </row>
    <row r="64" spans="2:2" ht="78.75">
      <c r="B64" s="137" t="s">
        <v>195</v>
      </c>
    </row>
    <row r="65" spans="2:2" ht="31.5">
      <c r="B65" s="137" t="s">
        <v>196</v>
      </c>
    </row>
    <row r="66" spans="2:2" ht="15.6" customHeight="1">
      <c r="B66" s="137" t="s">
        <v>210</v>
      </c>
    </row>
    <row r="67" spans="2:2" ht="15.6" customHeight="1">
      <c r="B67" s="137" t="s">
        <v>211</v>
      </c>
    </row>
    <row r="68" spans="2:2" ht="15.75">
      <c r="B68" s="141" t="s">
        <v>212</v>
      </c>
    </row>
    <row r="69" spans="2:2" ht="31.5">
      <c r="B69" s="137" t="s">
        <v>213</v>
      </c>
    </row>
    <row r="70" spans="2:2" ht="15.75">
      <c r="B70" s="138"/>
    </row>
    <row r="71" spans="2:2" ht="15.75">
      <c r="B71" s="141" t="s">
        <v>214</v>
      </c>
    </row>
    <row r="72" spans="2:2" ht="47.25">
      <c r="B72" s="137" t="s">
        <v>215</v>
      </c>
    </row>
    <row r="73" spans="2:2" ht="15.75">
      <c r="B73" s="141" t="s">
        <v>216</v>
      </c>
    </row>
    <row r="74" spans="2:2" ht="47.25">
      <c r="B74" s="137" t="s">
        <v>217</v>
      </c>
    </row>
    <row r="75" spans="2:2" ht="15.75">
      <c r="B75" s="141" t="s">
        <v>218</v>
      </c>
    </row>
    <row r="76" spans="2:2" ht="47.25">
      <c r="B76" s="137" t="s">
        <v>219</v>
      </c>
    </row>
  </sheetData>
  <pageMargins left="0.7" right="0.7" top="0.75" bottom="0.75"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election activeCell="B6" sqref="B6"/>
    </sheetView>
  </sheetViews>
  <sheetFormatPr defaultColWidth="8.7109375" defaultRowHeight="15"/>
  <cols>
    <col min="1" max="1" width="31.85546875" customWidth="1"/>
    <col min="2" max="2" width="35.7109375" customWidth="1"/>
    <col min="3" max="3" width="41.85546875" customWidth="1"/>
    <col min="4" max="4" width="39.5703125" customWidth="1"/>
    <col min="6" max="6" width="31.5703125" customWidth="1"/>
  </cols>
  <sheetData>
    <row r="1" spans="1:7">
      <c r="B1" s="76" t="s">
        <v>220</v>
      </c>
      <c r="C1" s="76" t="s">
        <v>125</v>
      </c>
      <c r="D1" s="76" t="s">
        <v>221</v>
      </c>
      <c r="F1" s="76" t="s">
        <v>222</v>
      </c>
      <c r="G1" s="76" t="s">
        <v>135</v>
      </c>
    </row>
    <row r="2" spans="1:7">
      <c r="A2" t="s">
        <v>61</v>
      </c>
      <c r="B2">
        <v>116643510</v>
      </c>
      <c r="C2" t="s">
        <v>44</v>
      </c>
      <c r="E2" t="s">
        <v>223</v>
      </c>
      <c r="F2" s="101" t="s">
        <v>146</v>
      </c>
      <c r="G2" t="s">
        <v>224</v>
      </c>
    </row>
    <row r="3" spans="1:7">
      <c r="B3">
        <v>174141009</v>
      </c>
      <c r="C3" t="s">
        <v>46</v>
      </c>
      <c r="D3" t="s">
        <v>225</v>
      </c>
      <c r="E3" t="s">
        <v>226</v>
      </c>
      <c r="F3" t="s">
        <v>155</v>
      </c>
      <c r="G3" t="s">
        <v>227</v>
      </c>
    </row>
    <row r="4" spans="1:7">
      <c r="B4">
        <v>174387881</v>
      </c>
      <c r="C4" t="s">
        <v>47</v>
      </c>
      <c r="D4" t="s">
        <v>149</v>
      </c>
      <c r="F4" t="s">
        <v>228</v>
      </c>
      <c r="G4" t="s">
        <v>229</v>
      </c>
    </row>
    <row r="5" spans="1:7">
      <c r="B5">
        <v>205440177</v>
      </c>
      <c r="C5" t="s">
        <v>48</v>
      </c>
      <c r="D5" t="s">
        <v>230</v>
      </c>
      <c r="F5" t="s">
        <v>231</v>
      </c>
      <c r="G5" t="s">
        <v>232</v>
      </c>
    </row>
    <row r="6" spans="1:7">
      <c r="C6" t="s">
        <v>49</v>
      </c>
      <c r="D6" t="s">
        <v>233</v>
      </c>
    </row>
    <row r="7" spans="1:7">
      <c r="C7" t="s">
        <v>50</v>
      </c>
      <c r="D7" t="s">
        <v>234</v>
      </c>
    </row>
    <row r="8" spans="1:7">
      <c r="C8" t="s">
        <v>51</v>
      </c>
      <c r="D8" t="s">
        <v>235</v>
      </c>
    </row>
    <row r="9" spans="1:7">
      <c r="C9" t="s">
        <v>52</v>
      </c>
      <c r="D9" t="s">
        <v>236</v>
      </c>
    </row>
    <row r="10" spans="1:7">
      <c r="D10" t="s">
        <v>237</v>
      </c>
    </row>
    <row r="11" spans="1:7">
      <c r="D11" t="s">
        <v>238</v>
      </c>
    </row>
    <row r="12" spans="1:7">
      <c r="D12" t="s">
        <v>239</v>
      </c>
    </row>
  </sheetData>
  <pageMargins left="0.7" right="0.7" top="0.75" bottom="0.75"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19"/>
  <sheetViews>
    <sheetView zoomScaleNormal="100" workbookViewId="0">
      <selection activeCell="G6" sqref="G6"/>
    </sheetView>
  </sheetViews>
  <sheetFormatPr defaultColWidth="8.7109375" defaultRowHeight="15"/>
  <cols>
    <col min="3" max="3" width="31.5703125" customWidth="1"/>
    <col min="5" max="5" width="21" customWidth="1"/>
    <col min="6" max="6" width="18.85546875" customWidth="1"/>
  </cols>
  <sheetData>
    <row r="2" spans="1:20">
      <c r="D2" t="s">
        <v>240</v>
      </c>
      <c r="E2" t="s">
        <v>241</v>
      </c>
    </row>
    <row r="3" spans="1:20">
      <c r="A3" t="s">
        <v>242</v>
      </c>
      <c r="B3" s="76" t="s">
        <v>243</v>
      </c>
    </row>
    <row r="4" spans="1:20">
      <c r="A4">
        <v>10</v>
      </c>
      <c r="B4" s="1" t="s">
        <v>244</v>
      </c>
      <c r="C4" t="s">
        <v>245</v>
      </c>
      <c r="D4">
        <v>100</v>
      </c>
      <c r="E4" s="144">
        <v>1556</v>
      </c>
      <c r="G4">
        <v>35700</v>
      </c>
    </row>
    <row r="5" spans="1:20">
      <c r="A5">
        <v>11</v>
      </c>
      <c r="B5" s="1" t="s">
        <v>244</v>
      </c>
      <c r="C5" t="s">
        <v>246</v>
      </c>
      <c r="D5" s="1">
        <v>100</v>
      </c>
      <c r="E5" s="144">
        <v>5444.6</v>
      </c>
      <c r="G5">
        <v>2</v>
      </c>
    </row>
    <row r="6" spans="1:20">
      <c r="G6">
        <f>+G4/G5</f>
        <v>17850</v>
      </c>
      <c r="O6" t="s">
        <v>247</v>
      </c>
      <c r="P6" t="s">
        <v>248</v>
      </c>
      <c r="Q6">
        <v>39</v>
      </c>
      <c r="R6">
        <v>39</v>
      </c>
    </row>
    <row r="7" spans="1:20">
      <c r="A7">
        <v>12</v>
      </c>
      <c r="B7" t="s">
        <v>249</v>
      </c>
      <c r="C7" s="1" t="s">
        <v>250</v>
      </c>
      <c r="D7">
        <v>100</v>
      </c>
      <c r="E7">
        <v>2000</v>
      </c>
      <c r="G7">
        <f>+G6*0.3</f>
        <v>5355</v>
      </c>
    </row>
    <row r="8" spans="1:20">
      <c r="A8">
        <v>13</v>
      </c>
      <c r="B8" t="s">
        <v>247</v>
      </c>
      <c r="C8" s="1" t="s">
        <v>251</v>
      </c>
      <c r="D8" s="145">
        <v>100</v>
      </c>
      <c r="E8">
        <v>1000</v>
      </c>
    </row>
    <row r="9" spans="1:20">
      <c r="A9">
        <v>14</v>
      </c>
      <c r="B9" t="s">
        <v>244</v>
      </c>
      <c r="C9" s="1" t="s">
        <v>252</v>
      </c>
      <c r="D9">
        <v>100</v>
      </c>
      <c r="E9">
        <v>2499.4</v>
      </c>
    </row>
    <row r="10" spans="1:20">
      <c r="C10" s="1"/>
      <c r="E10">
        <f>ROUND(+D10*5/6,2)</f>
        <v>0</v>
      </c>
    </row>
    <row r="11" spans="1:20">
      <c r="E11" s="76">
        <f>+SUM(E4:E10)</f>
        <v>12500</v>
      </c>
    </row>
    <row r="13" spans="1:20">
      <c r="A13">
        <v>15</v>
      </c>
      <c r="B13" t="s">
        <v>253</v>
      </c>
      <c r="C13" t="s">
        <v>254</v>
      </c>
      <c r="E13" s="146">
        <f>+'RH_Custos Reais'!O31</f>
        <v>5867.5943903728994</v>
      </c>
    </row>
    <row r="14" spans="1:20">
      <c r="E14" s="147"/>
      <c r="Q14">
        <v>497.24</v>
      </c>
    </row>
    <row r="15" spans="1:20">
      <c r="Q15">
        <f>+Q14/2</f>
        <v>248.62</v>
      </c>
      <c r="R15">
        <f>+R17/R16</f>
        <v>208.33333333333334</v>
      </c>
      <c r="T15">
        <v>4972.42</v>
      </c>
    </row>
    <row r="16" spans="1:20">
      <c r="Q16">
        <v>24</v>
      </c>
      <c r="R16">
        <v>24</v>
      </c>
      <c r="T16">
        <v>208.33</v>
      </c>
    </row>
    <row r="17" spans="17:20">
      <c r="Q17">
        <f>+Q15*Q16</f>
        <v>5966.88</v>
      </c>
      <c r="R17">
        <v>5000</v>
      </c>
      <c r="T17">
        <f>+T16/T15</f>
        <v>4.1897104428024988E-2</v>
      </c>
    </row>
    <row r="19" spans="17:20">
      <c r="T19">
        <v>22</v>
      </c>
    </row>
  </sheetData>
  <pageMargins left="0.7" right="0.7" top="0.75" bottom="0.75" header="0.511811023622047" footer="0.511811023622047"/>
  <pageSetup paperSize="9"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vt:i4>
      </vt:variant>
    </vt:vector>
  </HeadingPairs>
  <TitlesOfParts>
    <vt:vector size="9" baseType="lpstr">
      <vt:lpstr>Capa</vt:lpstr>
      <vt:lpstr>Parte A - Resumo</vt:lpstr>
      <vt:lpstr>RH_Custos Reais</vt:lpstr>
      <vt:lpstr>RH_1720H</vt:lpstr>
      <vt:lpstr>Despesa Realizada</vt:lpstr>
      <vt:lpstr>Check-list Documentos</vt:lpstr>
      <vt:lpstr>Legenda</vt:lpstr>
      <vt:lpstr>Folha1</vt:lpstr>
      <vt:lpstr>'Parte A - Resumo'!Área_de_Impressão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Relatório Execução Financeira (Programa)</dc:title>
  <dc:subject/>
  <dc:creator>Marisa</dc:creator>
  <dc:description/>
  <cp:lastModifiedBy>Luísa Seixo</cp:lastModifiedBy>
  <cp:revision>2</cp:revision>
  <cp:lastPrinted>2022-09-26T20:34:10Z</cp:lastPrinted>
  <dcterms:created xsi:type="dcterms:W3CDTF">2017-10-19T13:47:22Z</dcterms:created>
  <dcterms:modified xsi:type="dcterms:W3CDTF">2023-03-21T09:25:01Z</dcterms:modified>
  <dc:language>pt-PT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0x0101001BCE171DC8AF134A91DE209503461126</vt:lpwstr>
  </property>
</Properties>
</file>